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36" tabRatio="792" activeTab="4"/>
  </bookViews>
  <sheets>
    <sheet name="Instructions and Explanations" sheetId="11" r:id="rId1"/>
    <sheet name="Top Sheet SF" sheetId="10" r:id="rId2"/>
    <sheet name="Green Banking" sheetId="5" r:id="rId3"/>
    <sheet name="Summary GF" sheetId="8" r:id="rId4"/>
    <sheet name="SLF Format" sheetId="4" r:id="rId5"/>
    <sheet name="Summary SLF" sheetId="2" r:id="rId6"/>
    <sheet name="Qualitative" sheetId="7" r:id="rId7"/>
  </sheets>
  <definedNames>
    <definedName name="_xlnm.Print_Area" localSheetId="2">'Green Banking'!$A$1:$Q$224</definedName>
    <definedName name="_xlnm.Print_Area" localSheetId="6">Qualitative!$A$1:$M$25</definedName>
    <definedName name="_xlnm.Print_Area" localSheetId="4">'SLF Format'!$A$1:$U$158</definedName>
    <definedName name="_xlnm.Print_Area" localSheetId="5">'Summary SLF'!$A$1:$M$15</definedName>
    <definedName name="_xlnm.Print_Area" localSheetId="1">'Top Sheet SF'!$A$1:$K$12</definedName>
  </definedNames>
  <calcPr calcId="152511"/>
</workbook>
</file>

<file path=xl/calcChain.xml><?xml version="1.0" encoding="utf-8"?>
<calcChain xmlns="http://schemas.openxmlformats.org/spreadsheetml/2006/main">
  <c r="K32" i="4" l="1"/>
  <c r="K33" i="4"/>
  <c r="K34" i="4"/>
  <c r="K35" i="4"/>
  <c r="K36" i="4"/>
  <c r="K37" i="4"/>
  <c r="K38" i="4"/>
  <c r="K39" i="4"/>
  <c r="K40" i="4"/>
  <c r="K41" i="4"/>
  <c r="K42" i="4"/>
  <c r="L32" i="4"/>
  <c r="G141" i="5"/>
  <c r="L33" i="4"/>
  <c r="L34" i="4"/>
  <c r="L35" i="4"/>
  <c r="L36" i="4"/>
  <c r="L37" i="4"/>
  <c r="L38" i="4"/>
  <c r="L39" i="4"/>
  <c r="L40" i="4"/>
  <c r="L41" i="4"/>
  <c r="L42" i="4"/>
  <c r="H155" i="4"/>
  <c r="H153" i="4"/>
  <c r="E154" i="4"/>
  <c r="E155" i="4"/>
  <c r="E153" i="4"/>
  <c r="N121" i="4"/>
  <c r="N122" i="4"/>
  <c r="N123" i="4"/>
  <c r="N124" i="4"/>
  <c r="N125" i="4"/>
  <c r="N126" i="4"/>
  <c r="N127" i="4"/>
  <c r="N128" i="4"/>
  <c r="N129" i="4"/>
  <c r="N130" i="4"/>
  <c r="N131" i="4"/>
  <c r="N132" i="4"/>
  <c r="N133" i="4"/>
  <c r="N134" i="4"/>
  <c r="N135" i="4"/>
  <c r="N136" i="4"/>
  <c r="N137" i="4"/>
  <c r="N138" i="4"/>
  <c r="N139" i="4"/>
  <c r="N140" i="4"/>
  <c r="N141" i="4"/>
  <c r="N142" i="4"/>
  <c r="N143" i="4"/>
  <c r="N120" i="4"/>
  <c r="N103" i="4"/>
  <c r="N104" i="4"/>
  <c r="N105" i="4"/>
  <c r="N106" i="4"/>
  <c r="N107" i="4"/>
  <c r="N108" i="4"/>
  <c r="N109" i="4"/>
  <c r="N110" i="4"/>
  <c r="N111" i="4"/>
  <c r="N112" i="4"/>
  <c r="N113" i="4"/>
  <c r="N114" i="4"/>
  <c r="N115" i="4"/>
  <c r="N116" i="4"/>
  <c r="N117" i="4"/>
  <c r="N118" i="4"/>
  <c r="N102" i="4"/>
  <c r="N70" i="4"/>
  <c r="N71" i="4"/>
  <c r="N72" i="4"/>
  <c r="N73" i="4"/>
  <c r="N74" i="4"/>
  <c r="N75" i="4"/>
  <c r="N76" i="4"/>
  <c r="N77" i="4"/>
  <c r="N78" i="4"/>
  <c r="N79" i="4"/>
  <c r="N80" i="4"/>
  <c r="N81" i="4"/>
  <c r="N82" i="4"/>
  <c r="N83" i="4"/>
  <c r="N84" i="4"/>
  <c r="N85" i="4"/>
  <c r="N86" i="4"/>
  <c r="N87" i="4"/>
  <c r="N88" i="4"/>
  <c r="N89" i="4"/>
  <c r="N90" i="4"/>
  <c r="N91" i="4"/>
  <c r="N92" i="4"/>
  <c r="N93" i="4"/>
  <c r="N94" i="4"/>
  <c r="N69" i="4"/>
  <c r="N59" i="4"/>
  <c r="N60" i="4"/>
  <c r="N58" i="4"/>
  <c r="S33" i="4"/>
  <c r="S34" i="4"/>
  <c r="S35" i="4"/>
  <c r="S36" i="4"/>
  <c r="S37" i="4"/>
  <c r="S38" i="4"/>
  <c r="S39" i="4"/>
  <c r="S40" i="4"/>
  <c r="S41" i="4"/>
  <c r="S42" i="4"/>
  <c r="S32" i="4"/>
  <c r="K11" i="4"/>
  <c r="K12" i="4"/>
  <c r="K13" i="4"/>
  <c r="K14" i="4"/>
  <c r="K15" i="4"/>
  <c r="K16" i="4"/>
  <c r="K10" i="4"/>
  <c r="D209" i="5" l="1"/>
  <c r="D210" i="5"/>
  <c r="D208" i="5"/>
  <c r="D200" i="5"/>
  <c r="D201" i="5"/>
  <c r="D202" i="5"/>
  <c r="D203" i="5"/>
  <c r="D199" i="5"/>
  <c r="D183" i="5"/>
  <c r="D184" i="5"/>
  <c r="D185" i="5"/>
  <c r="D186" i="5"/>
  <c r="D187" i="5"/>
  <c r="D188" i="5"/>
  <c r="D189" i="5"/>
  <c r="D190" i="5"/>
  <c r="D191" i="5"/>
  <c r="D192" i="5"/>
  <c r="D193" i="5"/>
  <c r="D194" i="5"/>
  <c r="D182" i="5"/>
  <c r="D170" i="5"/>
  <c r="D171" i="5"/>
  <c r="D169" i="5"/>
  <c r="H161" i="5"/>
  <c r="H162" i="5"/>
  <c r="H163" i="5"/>
  <c r="H160" i="5"/>
  <c r="M132" i="5"/>
  <c r="M131" i="5"/>
  <c r="M130" i="5"/>
  <c r="M129" i="5"/>
  <c r="M128" i="5"/>
  <c r="M127" i="5"/>
  <c r="J132" i="5"/>
  <c r="J131" i="5"/>
  <c r="J130" i="5"/>
  <c r="J129" i="5"/>
  <c r="J128" i="5"/>
  <c r="J127" i="5"/>
  <c r="G132" i="5"/>
  <c r="G131" i="5"/>
  <c r="G130" i="5"/>
  <c r="G129" i="5"/>
  <c r="G128" i="5"/>
  <c r="G127" i="5"/>
  <c r="D128" i="5"/>
  <c r="D129" i="5"/>
  <c r="D130" i="5"/>
  <c r="D131" i="5"/>
  <c r="D132" i="5"/>
  <c r="D127" i="5"/>
  <c r="G120" i="5"/>
  <c r="G119" i="5"/>
  <c r="G118" i="5"/>
  <c r="D119" i="5"/>
  <c r="D120" i="5"/>
  <c r="D118" i="5"/>
  <c r="F121" i="5"/>
  <c r="C121" i="5"/>
  <c r="N106" i="5"/>
  <c r="N107" i="5"/>
  <c r="N108" i="5"/>
  <c r="N109" i="5"/>
  <c r="N105" i="5"/>
  <c r="N94" i="5"/>
  <c r="N95" i="5"/>
  <c r="N96" i="5"/>
  <c r="N97" i="5"/>
  <c r="N98" i="5"/>
  <c r="N99" i="5"/>
  <c r="N100" i="5"/>
  <c r="N101" i="5"/>
  <c r="N102" i="5"/>
  <c r="N103" i="5"/>
  <c r="N93" i="5"/>
  <c r="N89" i="5"/>
  <c r="N90" i="5"/>
  <c r="N91" i="5"/>
  <c r="N88" i="5"/>
  <c r="N85" i="5"/>
  <c r="N86" i="5"/>
  <c r="N84" i="5"/>
  <c r="N78" i="5"/>
  <c r="N79" i="5"/>
  <c r="N80" i="5"/>
  <c r="N81" i="5"/>
  <c r="N82" i="5"/>
  <c r="N77" i="5"/>
  <c r="N71" i="5"/>
  <c r="N72" i="5"/>
  <c r="N73" i="5"/>
  <c r="N74" i="5"/>
  <c r="N75" i="5"/>
  <c r="N70" i="5"/>
  <c r="N64" i="5"/>
  <c r="N65" i="5"/>
  <c r="N66" i="5"/>
  <c r="N67" i="5"/>
  <c r="N68" i="5"/>
  <c r="N63" i="5"/>
  <c r="N61" i="5"/>
  <c r="N62" i="5" s="1"/>
  <c r="N49" i="5"/>
  <c r="N50" i="5"/>
  <c r="N51" i="5"/>
  <c r="N52" i="5"/>
  <c r="N53" i="5"/>
  <c r="N54" i="5"/>
  <c r="N55" i="5"/>
  <c r="N56" i="5"/>
  <c r="N57" i="5"/>
  <c r="N58" i="5"/>
  <c r="N59" i="5"/>
  <c r="N48" i="5"/>
  <c r="N28" i="5"/>
  <c r="N29" i="5"/>
  <c r="N30" i="5"/>
  <c r="N31" i="5"/>
  <c r="N32" i="5"/>
  <c r="N33" i="5"/>
  <c r="N34" i="5"/>
  <c r="N35" i="5"/>
  <c r="N36" i="5"/>
  <c r="N37" i="5"/>
  <c r="N38" i="5"/>
  <c r="N39" i="5"/>
  <c r="N40" i="5"/>
  <c r="N41" i="5"/>
  <c r="N42" i="5"/>
  <c r="N43" i="5"/>
  <c r="N44" i="5"/>
  <c r="N45" i="5"/>
  <c r="N46" i="5"/>
  <c r="N27" i="5"/>
  <c r="G109" i="5"/>
  <c r="G108" i="5"/>
  <c r="G107" i="5"/>
  <c r="G106" i="5"/>
  <c r="G105" i="5"/>
  <c r="G94" i="5"/>
  <c r="G95" i="5"/>
  <c r="G96" i="5"/>
  <c r="G97" i="5"/>
  <c r="G98" i="5"/>
  <c r="G99" i="5"/>
  <c r="G100" i="5"/>
  <c r="G101" i="5"/>
  <c r="G102" i="5"/>
  <c r="G103" i="5"/>
  <c r="G93" i="5"/>
  <c r="G89" i="5"/>
  <c r="G90" i="5"/>
  <c r="G91" i="5"/>
  <c r="G88" i="5"/>
  <c r="G85" i="5"/>
  <c r="G86" i="5"/>
  <c r="G84" i="5"/>
  <c r="G78" i="5"/>
  <c r="G79" i="5"/>
  <c r="G80" i="5"/>
  <c r="G81" i="5"/>
  <c r="G82" i="5"/>
  <c r="G77" i="5"/>
  <c r="G71" i="5"/>
  <c r="G72" i="5"/>
  <c r="G73" i="5"/>
  <c r="G74" i="5"/>
  <c r="G75" i="5"/>
  <c r="G70" i="5"/>
  <c r="G64" i="5"/>
  <c r="G65" i="5"/>
  <c r="G66" i="5"/>
  <c r="G67" i="5"/>
  <c r="G68" i="5"/>
  <c r="G63" i="5"/>
  <c r="E62" i="5"/>
  <c r="F62" i="5"/>
  <c r="H62" i="5"/>
  <c r="I62" i="5"/>
  <c r="J62" i="5"/>
  <c r="K62" i="5"/>
  <c r="L62" i="5"/>
  <c r="M62" i="5"/>
  <c r="O62" i="5"/>
  <c r="P62" i="5"/>
  <c r="D62" i="5"/>
  <c r="G61" i="5"/>
  <c r="G62" i="5" s="1"/>
  <c r="G49" i="5"/>
  <c r="G50" i="5"/>
  <c r="G51" i="5"/>
  <c r="G52" i="5"/>
  <c r="G53" i="5"/>
  <c r="G54" i="5"/>
  <c r="G55" i="5"/>
  <c r="G56" i="5"/>
  <c r="G57" i="5"/>
  <c r="G58" i="5"/>
  <c r="G59" i="5"/>
  <c r="G48" i="5"/>
  <c r="G28" i="5"/>
  <c r="G29" i="5"/>
  <c r="G30" i="5"/>
  <c r="G31" i="5"/>
  <c r="G32" i="5"/>
  <c r="G33" i="5"/>
  <c r="G34" i="5"/>
  <c r="G35" i="5"/>
  <c r="G36" i="5"/>
  <c r="G37" i="5"/>
  <c r="G38" i="5"/>
  <c r="G39" i="5"/>
  <c r="G40" i="5"/>
  <c r="G41" i="5"/>
  <c r="G42" i="5"/>
  <c r="G43" i="5"/>
  <c r="G44" i="5"/>
  <c r="G45" i="5"/>
  <c r="G46" i="5"/>
  <c r="G27" i="5"/>
  <c r="E13" i="5"/>
  <c r="H13" i="5"/>
  <c r="H20" i="5"/>
  <c r="H19" i="5"/>
  <c r="E20" i="5"/>
  <c r="E19" i="5"/>
  <c r="H11" i="5"/>
  <c r="H10" i="5"/>
  <c r="E11" i="5"/>
  <c r="E10" i="5"/>
  <c r="D2" i="7" l="1"/>
  <c r="D1" i="7"/>
  <c r="C4" i="4"/>
  <c r="C3" i="4"/>
  <c r="C2" i="2"/>
  <c r="C1" i="2"/>
  <c r="C2" i="8"/>
  <c r="C1" i="8"/>
  <c r="C2" i="10"/>
  <c r="C1" i="10"/>
  <c r="D110" i="5" l="1"/>
  <c r="C19" i="8" s="1"/>
  <c r="H10" i="10"/>
  <c r="M149" i="5"/>
  <c r="E18" i="8"/>
  <c r="F18" i="8"/>
  <c r="G18" i="8"/>
  <c r="H18" i="8"/>
  <c r="I18" i="8"/>
  <c r="J18" i="8"/>
  <c r="K18" i="8"/>
  <c r="L18" i="8"/>
  <c r="M18" i="8"/>
  <c r="D18" i="8"/>
  <c r="C18" i="8"/>
  <c r="F11" i="8"/>
  <c r="J11" i="8"/>
  <c r="K11" i="8"/>
  <c r="L11" i="8"/>
  <c r="M11" i="8"/>
  <c r="E11" i="8"/>
  <c r="D156" i="4"/>
  <c r="F156" i="4"/>
  <c r="C156" i="4"/>
  <c r="G144" i="4"/>
  <c r="H144" i="4"/>
  <c r="I144" i="4"/>
  <c r="J144" i="4"/>
  <c r="K144" i="4"/>
  <c r="L144" i="4"/>
  <c r="M144" i="4"/>
  <c r="N144" i="4"/>
  <c r="O144" i="4"/>
  <c r="P144" i="4"/>
  <c r="F144" i="4"/>
  <c r="F119" i="4"/>
  <c r="G119" i="4"/>
  <c r="H119" i="4"/>
  <c r="I119" i="4"/>
  <c r="J119" i="4"/>
  <c r="K119" i="4"/>
  <c r="L119" i="4"/>
  <c r="M119" i="4"/>
  <c r="N119" i="4"/>
  <c r="O119" i="4"/>
  <c r="P119" i="4"/>
  <c r="G95" i="4"/>
  <c r="D12" i="2" s="1"/>
  <c r="H95" i="4"/>
  <c r="E12" i="2" s="1"/>
  <c r="I95" i="4"/>
  <c r="F12" i="2" s="1"/>
  <c r="J95" i="4"/>
  <c r="G12" i="2" s="1"/>
  <c r="K95" i="4"/>
  <c r="H12" i="2" s="1"/>
  <c r="L95" i="4"/>
  <c r="I12" i="2" s="1"/>
  <c r="M95" i="4"/>
  <c r="J12" i="2" s="1"/>
  <c r="N95" i="4"/>
  <c r="K12" i="2" s="1"/>
  <c r="O95" i="4"/>
  <c r="L12" i="2" s="1"/>
  <c r="P95" i="4"/>
  <c r="M12" i="2" s="1"/>
  <c r="F95" i="4"/>
  <c r="C12" i="2" s="1"/>
  <c r="G61" i="4"/>
  <c r="D11" i="2" s="1"/>
  <c r="H61" i="4"/>
  <c r="E11" i="2" s="1"/>
  <c r="I61" i="4"/>
  <c r="F11" i="2" s="1"/>
  <c r="J61" i="4"/>
  <c r="G11" i="2" s="1"/>
  <c r="K61" i="4"/>
  <c r="H11" i="2" s="1"/>
  <c r="L61" i="4"/>
  <c r="I11" i="2" s="1"/>
  <c r="M61" i="4"/>
  <c r="J11" i="2" s="1"/>
  <c r="N61" i="4"/>
  <c r="K11" i="2" s="1"/>
  <c r="O61" i="4"/>
  <c r="L11" i="2" s="1"/>
  <c r="P61" i="4"/>
  <c r="M11" i="2" s="1"/>
  <c r="F61" i="4"/>
  <c r="C11" i="2" s="1"/>
  <c r="D43" i="4"/>
  <c r="E43" i="4"/>
  <c r="F43" i="4"/>
  <c r="G43" i="4"/>
  <c r="H43" i="4"/>
  <c r="I43" i="4"/>
  <c r="J43" i="4"/>
  <c r="M43" i="4"/>
  <c r="E10" i="2" s="1"/>
  <c r="N43" i="4"/>
  <c r="F10" i="2" s="1"/>
  <c r="O43" i="4"/>
  <c r="G10" i="2" s="1"/>
  <c r="P43" i="4"/>
  <c r="H10" i="2" s="1"/>
  <c r="Q43" i="4"/>
  <c r="I10" i="2" s="1"/>
  <c r="R43" i="4"/>
  <c r="J10" i="2" s="1"/>
  <c r="S43" i="4"/>
  <c r="K10" i="2" s="1"/>
  <c r="T43" i="4"/>
  <c r="L10" i="2" s="1"/>
  <c r="U43" i="4"/>
  <c r="M10" i="2" s="1"/>
  <c r="C43" i="4"/>
  <c r="D17" i="4"/>
  <c r="D9" i="2" s="1"/>
  <c r="F17" i="4"/>
  <c r="F9" i="2" s="1"/>
  <c r="G17" i="4"/>
  <c r="G9" i="2" s="1"/>
  <c r="H17" i="4"/>
  <c r="H9" i="2" s="1"/>
  <c r="I17" i="4"/>
  <c r="I9" i="2" s="1"/>
  <c r="J17" i="4"/>
  <c r="J9" i="2" s="1"/>
  <c r="K17" i="4"/>
  <c r="K9" i="2" s="1"/>
  <c r="L17" i="4"/>
  <c r="L9" i="2" s="1"/>
  <c r="M17" i="4"/>
  <c r="M9" i="2" s="1"/>
  <c r="C17" i="4"/>
  <c r="C9" i="2" s="1"/>
  <c r="C211" i="5"/>
  <c r="B211" i="5"/>
  <c r="C172" i="5"/>
  <c r="E172" i="5"/>
  <c r="B172" i="5"/>
  <c r="G163" i="5"/>
  <c r="C133" i="5"/>
  <c r="E133" i="5"/>
  <c r="F133" i="5"/>
  <c r="H133" i="5"/>
  <c r="I133" i="5"/>
  <c r="K133" i="5"/>
  <c r="L133" i="5"/>
  <c r="B133" i="5"/>
  <c r="E121" i="5"/>
  <c r="G121" i="5" s="1"/>
  <c r="B121" i="5"/>
  <c r="D121" i="5" s="1"/>
  <c r="E110" i="5"/>
  <c r="F110" i="5"/>
  <c r="G110" i="5"/>
  <c r="D19" i="8" s="1"/>
  <c r="H110" i="5"/>
  <c r="E19" i="8" s="1"/>
  <c r="I110" i="5"/>
  <c r="F19" i="8" s="1"/>
  <c r="J110" i="5"/>
  <c r="G19" i="8" s="1"/>
  <c r="K110" i="5"/>
  <c r="H19" i="8" s="1"/>
  <c r="L110" i="5"/>
  <c r="I19" i="8" s="1"/>
  <c r="M110" i="5"/>
  <c r="J19" i="8" s="1"/>
  <c r="N110" i="5"/>
  <c r="K19" i="8" s="1"/>
  <c r="O110" i="5"/>
  <c r="L19" i="8" s="1"/>
  <c r="P110" i="5"/>
  <c r="M19" i="8" s="1"/>
  <c r="E104" i="5"/>
  <c r="F104" i="5"/>
  <c r="G104" i="5"/>
  <c r="D17" i="8" s="1"/>
  <c r="H104" i="5"/>
  <c r="E17" i="8" s="1"/>
  <c r="I104" i="5"/>
  <c r="F17" i="8" s="1"/>
  <c r="J104" i="5"/>
  <c r="G17" i="8" s="1"/>
  <c r="K104" i="5"/>
  <c r="H17" i="8" s="1"/>
  <c r="L104" i="5"/>
  <c r="I17" i="8" s="1"/>
  <c r="M104" i="5"/>
  <c r="J17" i="8" s="1"/>
  <c r="N104" i="5"/>
  <c r="K17" i="8" s="1"/>
  <c r="O104" i="5"/>
  <c r="L17" i="8" s="1"/>
  <c r="P104" i="5"/>
  <c r="M17" i="8" s="1"/>
  <c r="D104" i="5"/>
  <c r="C17" i="8" s="1"/>
  <c r="E92" i="5"/>
  <c r="F92" i="5"/>
  <c r="G92" i="5"/>
  <c r="D16" i="8" s="1"/>
  <c r="H92" i="5"/>
  <c r="E16" i="8" s="1"/>
  <c r="I92" i="5"/>
  <c r="F16" i="8" s="1"/>
  <c r="J92" i="5"/>
  <c r="G16" i="8" s="1"/>
  <c r="K92" i="5"/>
  <c r="H16" i="8" s="1"/>
  <c r="L92" i="5"/>
  <c r="I16" i="8" s="1"/>
  <c r="M92" i="5"/>
  <c r="J16" i="8" s="1"/>
  <c r="N92" i="5"/>
  <c r="K16" i="8" s="1"/>
  <c r="O92" i="5"/>
  <c r="L16" i="8" s="1"/>
  <c r="P92" i="5"/>
  <c r="M16" i="8" s="1"/>
  <c r="D92" i="5"/>
  <c r="C16" i="8" s="1"/>
  <c r="E87" i="5"/>
  <c r="F87" i="5"/>
  <c r="G87" i="5"/>
  <c r="D15" i="8" s="1"/>
  <c r="H87" i="5"/>
  <c r="E15" i="8" s="1"/>
  <c r="J87" i="5"/>
  <c r="G15" i="8" s="1"/>
  <c r="K87" i="5"/>
  <c r="H15" i="8" s="1"/>
  <c r="L87" i="5"/>
  <c r="I15" i="8" s="1"/>
  <c r="M87" i="5"/>
  <c r="J15" i="8" s="1"/>
  <c r="N87" i="5"/>
  <c r="K15" i="8" s="1"/>
  <c r="O87" i="5"/>
  <c r="L15" i="8" s="1"/>
  <c r="P87" i="5"/>
  <c r="M15" i="8" s="1"/>
  <c r="D87" i="5"/>
  <c r="C15" i="8" s="1"/>
  <c r="E83" i="5"/>
  <c r="F83" i="5"/>
  <c r="G83" i="5"/>
  <c r="D14" i="8" s="1"/>
  <c r="H83" i="5"/>
  <c r="E14" i="8" s="1"/>
  <c r="I83" i="5"/>
  <c r="F14" i="8" s="1"/>
  <c r="J83" i="5"/>
  <c r="G14" i="8" s="1"/>
  <c r="K83" i="5"/>
  <c r="H14" i="8" s="1"/>
  <c r="L83" i="5"/>
  <c r="I14" i="8" s="1"/>
  <c r="M83" i="5"/>
  <c r="J14" i="8" s="1"/>
  <c r="N83" i="5"/>
  <c r="K14" i="8" s="1"/>
  <c r="O83" i="5"/>
  <c r="L14" i="8" s="1"/>
  <c r="P83" i="5"/>
  <c r="M14" i="8" s="1"/>
  <c r="D83" i="5"/>
  <c r="C14" i="8" s="1"/>
  <c r="E76" i="5"/>
  <c r="F76" i="5"/>
  <c r="G76" i="5"/>
  <c r="D13" i="8" s="1"/>
  <c r="H76" i="5"/>
  <c r="E13" i="8" s="1"/>
  <c r="I76" i="5"/>
  <c r="F13" i="8" s="1"/>
  <c r="J76" i="5"/>
  <c r="G13" i="8" s="1"/>
  <c r="K76" i="5"/>
  <c r="H13" i="8" s="1"/>
  <c r="L76" i="5"/>
  <c r="I13" i="8" s="1"/>
  <c r="M76" i="5"/>
  <c r="J13" i="8" s="1"/>
  <c r="N76" i="5"/>
  <c r="K13" i="8" s="1"/>
  <c r="O76" i="5"/>
  <c r="L13" i="8" s="1"/>
  <c r="P76" i="5"/>
  <c r="M13" i="8" s="1"/>
  <c r="D76" i="5"/>
  <c r="C13" i="8" s="1"/>
  <c r="P69" i="5"/>
  <c r="M12" i="8" s="1"/>
  <c r="E69" i="5"/>
  <c r="F69" i="5"/>
  <c r="G69" i="5"/>
  <c r="D12" i="8" s="1"/>
  <c r="H69" i="5"/>
  <c r="E12" i="8" s="1"/>
  <c r="I69" i="5"/>
  <c r="F12" i="8" s="1"/>
  <c r="J69" i="5"/>
  <c r="G12" i="8" s="1"/>
  <c r="K69" i="5"/>
  <c r="H12" i="8" s="1"/>
  <c r="L69" i="5"/>
  <c r="I12" i="8" s="1"/>
  <c r="M69" i="5"/>
  <c r="J12" i="8" s="1"/>
  <c r="N69" i="5"/>
  <c r="K12" i="8" s="1"/>
  <c r="O69" i="5"/>
  <c r="L12" i="8" s="1"/>
  <c r="D69" i="5"/>
  <c r="C12" i="8" s="1"/>
  <c r="D11" i="8"/>
  <c r="G11" i="8"/>
  <c r="H11" i="8"/>
  <c r="I11" i="8"/>
  <c r="C11" i="8"/>
  <c r="E60" i="5"/>
  <c r="F60" i="5"/>
  <c r="G60" i="5"/>
  <c r="D10" i="8" s="1"/>
  <c r="H60" i="5"/>
  <c r="E10" i="8" s="1"/>
  <c r="I60" i="5"/>
  <c r="F10" i="8" s="1"/>
  <c r="J60" i="5"/>
  <c r="G10" i="8" s="1"/>
  <c r="K60" i="5"/>
  <c r="H10" i="8" s="1"/>
  <c r="L60" i="5"/>
  <c r="I10" i="8" s="1"/>
  <c r="M60" i="5"/>
  <c r="J10" i="8" s="1"/>
  <c r="N60" i="5"/>
  <c r="K10" i="8" s="1"/>
  <c r="O60" i="5"/>
  <c r="L10" i="8" s="1"/>
  <c r="P60" i="5"/>
  <c r="M10" i="8" s="1"/>
  <c r="D60" i="5"/>
  <c r="C10" i="8" s="1"/>
  <c r="J47" i="5"/>
  <c r="G9" i="8" s="1"/>
  <c r="K47" i="5"/>
  <c r="H9" i="8" s="1"/>
  <c r="L47" i="5"/>
  <c r="I9" i="8" s="1"/>
  <c r="M47" i="5"/>
  <c r="J9" i="8" s="1"/>
  <c r="N47" i="5"/>
  <c r="K9" i="8" s="1"/>
  <c r="O47" i="5"/>
  <c r="L9" i="8" s="1"/>
  <c r="P47" i="5"/>
  <c r="M9" i="8" s="1"/>
  <c r="E47" i="5"/>
  <c r="F47" i="5"/>
  <c r="G47" i="5"/>
  <c r="D9" i="8" s="1"/>
  <c r="H47" i="5"/>
  <c r="E9" i="8" s="1"/>
  <c r="I47" i="5"/>
  <c r="F9" i="8" s="1"/>
  <c r="D47" i="5"/>
  <c r="D21" i="5"/>
  <c r="E21" i="5"/>
  <c r="F21" i="5"/>
  <c r="G21" i="5"/>
  <c r="H21" i="5"/>
  <c r="C21" i="5"/>
  <c r="D12" i="5"/>
  <c r="E12" i="5"/>
  <c r="I10" i="10" s="1"/>
  <c r="F12" i="5"/>
  <c r="G12" i="5"/>
  <c r="H12" i="5"/>
  <c r="C12" i="5"/>
  <c r="G162" i="5"/>
  <c r="G161" i="5"/>
  <c r="G160" i="5"/>
  <c r="L154" i="5"/>
  <c r="K154" i="5"/>
  <c r="J154" i="5"/>
  <c r="H154" i="5"/>
  <c r="G154" i="5"/>
  <c r="F154" i="5"/>
  <c r="D154" i="5"/>
  <c r="C154" i="5"/>
  <c r="B154" i="5"/>
  <c r="M153" i="5"/>
  <c r="I153" i="5"/>
  <c r="E153" i="5"/>
  <c r="M152" i="5"/>
  <c r="I152" i="5"/>
  <c r="E152" i="5"/>
  <c r="M151" i="5"/>
  <c r="I151" i="5"/>
  <c r="E151" i="5"/>
  <c r="M150" i="5"/>
  <c r="I150" i="5"/>
  <c r="E150" i="5"/>
  <c r="I149" i="5"/>
  <c r="E149" i="5"/>
  <c r="G140" i="5"/>
  <c r="G139" i="5"/>
  <c r="G138" i="5"/>
  <c r="D211" i="5" l="1"/>
  <c r="K43" i="4"/>
  <c r="L43" i="4"/>
  <c r="D133" i="5"/>
  <c r="G133" i="5"/>
  <c r="E156" i="4"/>
  <c r="D172" i="5"/>
  <c r="J133" i="5"/>
  <c r="M133" i="5"/>
  <c r="D111" i="5"/>
  <c r="L145" i="4"/>
  <c r="I13" i="2" s="1"/>
  <c r="I14" i="2" s="1"/>
  <c r="K145" i="4"/>
  <c r="H13" i="2" s="1"/>
  <c r="H14" i="2" s="1"/>
  <c r="J145" i="4"/>
  <c r="G13" i="2" s="1"/>
  <c r="G14" i="2" s="1"/>
  <c r="P145" i="4"/>
  <c r="M13" i="2" s="1"/>
  <c r="M14" i="2" s="1"/>
  <c r="O145" i="4"/>
  <c r="L13" i="2" s="1"/>
  <c r="L14" i="2" s="1"/>
  <c r="N145" i="4"/>
  <c r="K13" i="2" s="1"/>
  <c r="K14" i="2" s="1"/>
  <c r="M145" i="4"/>
  <c r="J13" i="2" s="1"/>
  <c r="J14" i="2" s="1"/>
  <c r="I145" i="4"/>
  <c r="F13" i="2" s="1"/>
  <c r="F14" i="2" s="1"/>
  <c r="H145" i="4"/>
  <c r="E13" i="2" s="1"/>
  <c r="G145" i="4"/>
  <c r="D13" i="2" s="1"/>
  <c r="F145" i="4"/>
  <c r="C13" i="2" s="1"/>
  <c r="D10" i="2"/>
  <c r="L20" i="8"/>
  <c r="P111" i="5"/>
  <c r="O111" i="5"/>
  <c r="N111" i="5"/>
  <c r="M111" i="5"/>
  <c r="L111" i="5"/>
  <c r="K111" i="5"/>
  <c r="J111" i="5"/>
  <c r="H111" i="5"/>
  <c r="F111" i="5"/>
  <c r="E111" i="5"/>
  <c r="G111" i="5"/>
  <c r="C9" i="8"/>
  <c r="C20" i="8" s="1"/>
  <c r="B10" i="10" s="1"/>
  <c r="H20" i="8"/>
  <c r="K20" i="8"/>
  <c r="M20" i="8"/>
  <c r="I20" i="8"/>
  <c r="G20" i="8"/>
  <c r="E20" i="8"/>
  <c r="D20" i="8"/>
  <c r="C10" i="10" s="1"/>
  <c r="J10" i="10" s="1"/>
  <c r="J20" i="8"/>
  <c r="C10" i="2"/>
  <c r="E154" i="5"/>
  <c r="M154" i="5"/>
  <c r="I154" i="5"/>
  <c r="D14" i="2" l="1"/>
  <c r="E10" i="10" s="1"/>
  <c r="G10" i="10" s="1"/>
  <c r="K10" i="10" s="1"/>
  <c r="C14" i="2"/>
  <c r="D10" i="10" s="1"/>
  <c r="F10" i="10" s="1"/>
  <c r="I87" i="5"/>
  <c r="I111" i="5" s="1"/>
  <c r="F15" i="8" l="1"/>
  <c r="F20" i="8" s="1"/>
  <c r="E17" i="4"/>
  <c r="E9" i="2" s="1"/>
  <c r="E14" i="2" s="1"/>
  <c r="H154" i="4"/>
  <c r="G156" i="4"/>
  <c r="H156" i="4" s="1"/>
</calcChain>
</file>

<file path=xl/sharedStrings.xml><?xml version="1.0" encoding="utf-8"?>
<sst xmlns="http://schemas.openxmlformats.org/spreadsheetml/2006/main" count="673" uniqueCount="363">
  <si>
    <t xml:space="preserve">Sl no. </t>
  </si>
  <si>
    <t>Areas/Sectors</t>
  </si>
  <si>
    <t>Cottage</t>
  </si>
  <si>
    <t xml:space="preserve">Micro </t>
  </si>
  <si>
    <t xml:space="preserve">Small </t>
  </si>
  <si>
    <t>Medium</t>
  </si>
  <si>
    <t xml:space="preserve">Poverty Alleviation  </t>
  </si>
  <si>
    <t xml:space="preserve">Crops </t>
  </si>
  <si>
    <t xml:space="preserve">Irrigation equipment </t>
  </si>
  <si>
    <t>Agro-equipment</t>
  </si>
  <si>
    <t>Live-stock &amp; poultry firm</t>
  </si>
  <si>
    <t xml:space="preserve">Fisheries </t>
  </si>
  <si>
    <t>Grain Storage &amp; marketing</t>
  </si>
  <si>
    <t>Total</t>
  </si>
  <si>
    <t>Name of the Quarter:</t>
  </si>
  <si>
    <t xml:space="preserve">Herbal cosmetic manufacturing industries </t>
  </si>
  <si>
    <t>100% local ingredients based milk processing industry</t>
  </si>
  <si>
    <t xml:space="preserve">Handicrafts, Handloom and alike </t>
  </si>
  <si>
    <t>Agro feed manufacturing industry</t>
  </si>
  <si>
    <t xml:space="preserve">Jute made products manufacturing industry </t>
  </si>
  <si>
    <t>Unani/Ayurvedic/Homeopathic manufacturing industries</t>
  </si>
  <si>
    <t>Rice processing industry</t>
  </si>
  <si>
    <t xml:space="preserve">Agro equipment manufacturing industry </t>
  </si>
  <si>
    <t>Production of bio pesticide, production of organic fertilizer</t>
  </si>
  <si>
    <t>Finance to Sustainable Agriculture</t>
  </si>
  <si>
    <t>Finance to Sustainable CMSME</t>
  </si>
  <si>
    <t>Products/Projects/Initiatives</t>
  </si>
  <si>
    <t xml:space="preserve">Investments in Green Bond </t>
  </si>
  <si>
    <t>Finance to clean air, clean water, zero emission of industrial waste, recovery and protection of water bodies, marshy lands, and expansion of green coastal belt</t>
  </si>
  <si>
    <t>Finance to Water Purification, Sustainable Sanitation, Water Blockage Mitigation</t>
  </si>
  <si>
    <t xml:space="preserve">Utilization of Climate Risk Fund for Community Investment for addressing Climate Resilience and disaster management in a concessional rate   </t>
  </si>
  <si>
    <t>Financing in Green/Clean transportation projects (cycles, green vehicles those run on wind, solar energy or bio-fuels etc.)</t>
  </si>
  <si>
    <t>Financing in Sand-witch Panel (Floating or Movable Houses in coastal areas or climate vulnerable zone)</t>
  </si>
  <si>
    <t xml:space="preserve">Financing in Govt. approved Eco-tourism project </t>
  </si>
  <si>
    <t>Socially Responsible Financing (SRF)</t>
  </si>
  <si>
    <t>Sub total of SRF linked to GF</t>
  </si>
  <si>
    <t xml:space="preserve">A. </t>
  </si>
  <si>
    <t xml:space="preserve">C. </t>
  </si>
  <si>
    <t>Grand Total (A+B)</t>
  </si>
  <si>
    <t>Forestation (Social/integrated/Agro/alike)</t>
  </si>
  <si>
    <t>Organic Farming</t>
  </si>
  <si>
    <t>Rooftop Agriculture/Vertical Farming or Gardening</t>
  </si>
  <si>
    <t>(i) Fish cultivation in cage (ii) Bio-flock fish cultivation (iii) Integrated Recycling System (IRS) fish cultivation</t>
  </si>
  <si>
    <t>Financing in coastal aquaculture</t>
  </si>
  <si>
    <t>Floating system cultivation</t>
  </si>
  <si>
    <t xml:space="preserve">Sub-Total </t>
  </si>
  <si>
    <t>B</t>
  </si>
  <si>
    <t>C</t>
  </si>
  <si>
    <t>SS</t>
  </si>
  <si>
    <t>DF</t>
  </si>
  <si>
    <t xml:space="preserve">Number </t>
  </si>
  <si>
    <t>Loan Disbursed</t>
  </si>
  <si>
    <t>Outstanding as of end of the Quarter</t>
  </si>
  <si>
    <t xml:space="preserve">Total </t>
  </si>
  <si>
    <t xml:space="preserve">Amount </t>
  </si>
  <si>
    <t>BL</t>
  </si>
  <si>
    <t>Number of Borrowers</t>
  </si>
  <si>
    <t>Classified</t>
  </si>
  <si>
    <t>Unclassified</t>
  </si>
  <si>
    <t>Standard</t>
  </si>
  <si>
    <t>SMA</t>
  </si>
  <si>
    <t>Solar Photovoltaic (PV) Assembly/ Manufacturing Plant</t>
  </si>
  <si>
    <t>Solar Photovoltaic (PV) Power Plant</t>
  </si>
  <si>
    <t>Solar Cooker Assembly /Manufacturing Plant</t>
  </si>
  <si>
    <t>Solar Water Heater Assembly/Manufacturing Plant</t>
  </si>
  <si>
    <t>Solar Air Heater &amp; Cooling System Assembly/Manufacturing Plant</t>
  </si>
  <si>
    <t>Large size biogas having capacity 26 cubic meter gas production to 200 cubic meter gas production per day and above</t>
  </si>
  <si>
    <t>Wind power plant</t>
  </si>
  <si>
    <t>Hydro Power Plant (Pico, Micro, Mini)</t>
  </si>
  <si>
    <t>Auto sensor power switch assembly Plant</t>
  </si>
  <si>
    <t>Energy efficient Cook Stove Assembly Plant</t>
  </si>
  <si>
    <t>LED Bulb/Tube Manufacturing/Assembly Plant</t>
  </si>
  <si>
    <t>Pyrolysis Oil/Bio-crude Oil/Bio Fuel Manufacturing Plant</t>
  </si>
  <si>
    <t>PET Bottle Recycling Plant</t>
  </si>
  <si>
    <t>Plastic Waste (PVC, PP, LDPE, HDPE,PS) Recycling Plant</t>
  </si>
  <si>
    <t>Paper Recycling Plant</t>
  </si>
  <si>
    <t>Recyclable Bag Manufacturing Plant</t>
  </si>
  <si>
    <t>Battery (Solar/Led Acid/Lithium Ion) Recycling Plant</t>
  </si>
  <si>
    <t>Compressed Block-Brick</t>
  </si>
  <si>
    <t>Foam Concrete Brick</t>
  </si>
  <si>
    <t>Auto-Green Bricks</t>
  </si>
  <si>
    <t>Autoclaved aerated concrete (AAC) Bricks</t>
  </si>
  <si>
    <t>Brick Kiln Industry (as defined by MoI)/Environment Friendly Brick Kiln Efficient Project (Hybrid Hoffman Kiln, Tunnel Kiln)</t>
  </si>
  <si>
    <t>Priority Green Products for Trading Sector</t>
  </si>
  <si>
    <t>Solar Home System</t>
  </si>
  <si>
    <t>Solar Pico Grid</t>
  </si>
  <si>
    <t>Solar Nano Grid</t>
  </si>
  <si>
    <t>Solar Micro Grid</t>
  </si>
  <si>
    <t>Solar Mini Grid</t>
  </si>
  <si>
    <t>Net Metering Rooftop Solar System</t>
  </si>
  <si>
    <t>Solar Irrigation Pumping System</t>
  </si>
  <si>
    <t>Solar Photovoltaic (PV)</t>
  </si>
  <si>
    <t>Solar Cooker</t>
  </si>
  <si>
    <t>Solar Water Heater</t>
  </si>
  <si>
    <t>Solar Air Heater &amp; Cooling System</t>
  </si>
  <si>
    <t>Bio Gas Plant Accessories</t>
  </si>
  <si>
    <t>Auto sensor power switch</t>
  </si>
  <si>
    <t>Energy efficient Cook Stove</t>
  </si>
  <si>
    <t>LED Bulb/Tube</t>
  </si>
  <si>
    <t>Pyrolysis Oil/Bio-crude Oil/Bio Fuel</t>
  </si>
  <si>
    <t>A</t>
  </si>
  <si>
    <t>Total (A)</t>
  </si>
  <si>
    <t>Jute-made products e.g. crafts, shopping bags, packaging bag</t>
  </si>
  <si>
    <t>Cane made products e.g. craft, furniture</t>
  </si>
  <si>
    <t>Biodegradable Waste Bag</t>
  </si>
  <si>
    <t>Reusable Grocery Bags</t>
  </si>
  <si>
    <t>Solar lantern</t>
  </si>
  <si>
    <t>Biodegradable Garden Pots</t>
  </si>
  <si>
    <t>Compostable Cutlery (Forks, Spoons, Knives and Tasters)</t>
  </si>
  <si>
    <t>Compostable Plates</t>
  </si>
  <si>
    <t>Portable Solar Charging Station</t>
  </si>
  <si>
    <t>Rechargeable batteries</t>
  </si>
  <si>
    <t>Reusable coffee filters</t>
  </si>
  <si>
    <t xml:space="preserve">Solar powered phone charger </t>
  </si>
  <si>
    <t>Reusable, non-plastic meal prep containers</t>
  </si>
  <si>
    <t>Wool footwear and runners</t>
  </si>
  <si>
    <t>Compostable and Biodegradable Baby Diapers</t>
  </si>
  <si>
    <t>Solar Powered Outdoor Speakers</t>
  </si>
  <si>
    <t>Natural stain remover and cleaner</t>
  </si>
  <si>
    <t>Reusable Coffee Cups</t>
  </si>
  <si>
    <t>Recycled Floor Mats</t>
  </si>
  <si>
    <t>Compostable Bowls</t>
  </si>
  <si>
    <t>Total (B)</t>
  </si>
  <si>
    <t>Products/Projects/ Initiatives</t>
  </si>
  <si>
    <t>D</t>
  </si>
  <si>
    <t>Recovery during the Quarter*</t>
  </si>
  <si>
    <t>Rescheduled during the Quarter</t>
  </si>
  <si>
    <t>*NB: Only Cash Recovery should be reported in the Recovery during the Quarter column.</t>
  </si>
  <si>
    <t>Green Finance</t>
  </si>
  <si>
    <t>Sl no.</t>
  </si>
  <si>
    <t>Green Category or Environment Friendly Sector</t>
  </si>
  <si>
    <t>Green or Environment Friendly Products/ Initiatives/Projects</t>
  </si>
  <si>
    <t>Rural Amount</t>
  </si>
  <si>
    <t>Urban Amount</t>
  </si>
  <si>
    <t>Total Amount</t>
  </si>
  <si>
    <t>Renewable Energy</t>
  </si>
  <si>
    <t>Solar Park</t>
  </si>
  <si>
    <t>Solar Photovoltaic (PV) Assembly/Manufacturing Plant</t>
  </si>
  <si>
    <t>Solar Water HeaterAssembly/Manufacturing Plant</t>
  </si>
  <si>
    <t>Solar Pump for Drinking Water</t>
  </si>
  <si>
    <t>Solar Cooker Assembly/Manufacturing Plant</t>
  </si>
  <si>
    <t>Solar Powered Cold Storage</t>
  </si>
  <si>
    <t>Small size biogas plants - 1.2, 1.6, 2.0, 2.4, 3.2 and 4.8 cubic meter gas production per day.</t>
  </si>
  <si>
    <t>Medium size biogas plant : capacity varies between 6 to 25 cubic meter gas production per day</t>
  </si>
  <si>
    <t>Integrated Cow Rearing and Setting up of Bio-gas Plant</t>
  </si>
  <si>
    <t>Wind Power Plant</t>
  </si>
  <si>
    <t>Hydro Power Plant</t>
  </si>
  <si>
    <t>Sub Total</t>
  </si>
  <si>
    <t>Energy &amp; Resource Efficiency</t>
  </si>
  <si>
    <t>Installation of Energy Auditor Certified machineries including boiler in industries for following purposes:</t>
  </si>
  <si>
    <t>ii. Resource Efficiency</t>
  </si>
  <si>
    <t>iv. Air ventilation and circulation efficiency</t>
  </si>
  <si>
    <t>Auto Sensor Power Switch Assembly Plant</t>
  </si>
  <si>
    <t>Energy Efficient Cook Stove Assembly Plant</t>
  </si>
  <si>
    <t>Energy Efficient Lime Kiln</t>
  </si>
  <si>
    <t>Improved Rice Parboiling System</t>
  </si>
  <si>
    <t>Alternative Energy</t>
  </si>
  <si>
    <t xml:space="preserve">Pyrolysis Oil/Bio-crude Oil/Bio Fuel Manufacturing Plant </t>
  </si>
  <si>
    <t>Liquid Waste Management</t>
  </si>
  <si>
    <t>Biological ETP</t>
  </si>
  <si>
    <t>Combination of Biological and Chemical ETP</t>
  </si>
  <si>
    <t>Conversion  of Chemical ETP into Combination of Biological and Chemical ETP</t>
  </si>
  <si>
    <t>Central ETP</t>
  </si>
  <si>
    <t>Waste Water Treatment Plant</t>
  </si>
  <si>
    <t>Sewage Water Treatment Plant</t>
  </si>
  <si>
    <t>Solid Waste Management</t>
  </si>
  <si>
    <t>Hazardous Waste Management Unit/Plant</t>
  </si>
  <si>
    <t>Medical Waste Management Unit/Plant</t>
  </si>
  <si>
    <t>E-Waste Management Unit/Plant</t>
  </si>
  <si>
    <t xml:space="preserve"> Sludge Management Unit/Plant</t>
  </si>
  <si>
    <t>Recycling &amp; Manufacturing of Recyclable Goods</t>
  </si>
  <si>
    <t>Plastic Waste (PVC, PP, LDPE, HDPE, PS) Recycling Plant</t>
  </si>
  <si>
    <t>Recyclable Poly Propylene Thread and Bag Manufacturing Plant</t>
  </si>
  <si>
    <t xml:space="preserve">Battery (Solar/Led Acid/Lithium Ion) Recycling Plant </t>
  </si>
  <si>
    <t>Environment Friendly Brick Production</t>
  </si>
  <si>
    <t>Environment Friendly/Brick Kiln Efficiency Improvement Project (Tunnel Kiln and HHK)</t>
  </si>
  <si>
    <t>Green/Environment Friendly Establishments</t>
  </si>
  <si>
    <t xml:space="preserve">Establishment/Installation 'Green Featuring' in the Buildings/Industries   </t>
  </si>
  <si>
    <t xml:space="preserve">Concerning Factory working environment and safety </t>
  </si>
  <si>
    <t>Earthworm compost manure production</t>
  </si>
  <si>
    <t>Palm oil production</t>
  </si>
  <si>
    <t>Organic manure production from slurry</t>
  </si>
  <si>
    <t>Grand Total</t>
  </si>
  <si>
    <t>Total Disbursed</t>
  </si>
  <si>
    <t xml:space="preserve">Total Outstanding </t>
  </si>
  <si>
    <t>Rural</t>
  </si>
  <si>
    <t>Urban</t>
  </si>
  <si>
    <t>Any kind of Loan other than Term loan</t>
  </si>
  <si>
    <t>Grand Total (Loans &amp; Advance)</t>
  </si>
  <si>
    <t xml:space="preserve"> Staff Loan</t>
  </si>
  <si>
    <t>Industry/Sector</t>
  </si>
  <si>
    <t>Number of Borrowers in Green Finance</t>
  </si>
  <si>
    <t>Disbursement in Green Finance</t>
  </si>
  <si>
    <t>Number of Borrowers in Total Finance</t>
  </si>
  <si>
    <t>Disbursement in Total Finance</t>
  </si>
  <si>
    <t xml:space="preserve">Cottage </t>
  </si>
  <si>
    <t>Small</t>
  </si>
  <si>
    <t>Large</t>
  </si>
  <si>
    <t>Others</t>
  </si>
  <si>
    <t>Third Gender</t>
  </si>
  <si>
    <t>Red</t>
  </si>
  <si>
    <t>Orange A</t>
  </si>
  <si>
    <t>Orange B</t>
  </si>
  <si>
    <t>Green</t>
  </si>
  <si>
    <t>Total Loans/ Investment</t>
  </si>
  <si>
    <t>Loans/Investment under ESDD</t>
  </si>
  <si>
    <t>*Ref: Schedule-1, The Environment Conservation Rules, 1997- http://extwprlegs1.fao.org/docs/pdf/bgd19918.pdf</t>
  </si>
  <si>
    <t>"Others" field has been given for the industrial units which are not categorized according to Schedule-1 of Environmental Conservation Rules 1997 (ECR 1997)".</t>
  </si>
  <si>
    <t>Number of finances rated</t>
  </si>
  <si>
    <t>Number of rated finances disbursed</t>
  </si>
  <si>
    <t>Amount of rated finances disbursed 
 (Taka in Million)</t>
  </si>
  <si>
    <t>Low</t>
  </si>
  <si>
    <t>High</t>
  </si>
  <si>
    <t>Agriculture activities involving farming, crop production</t>
  </si>
  <si>
    <t xml:space="preserve">Small sectors applicable for ESDD </t>
  </si>
  <si>
    <t xml:space="preserve">Medium sector </t>
  </si>
  <si>
    <t xml:space="preserve">Corporate Finance </t>
  </si>
  <si>
    <t xml:space="preserve">Project Finance </t>
  </si>
  <si>
    <t xml:space="preserve">Unclassified(UC) </t>
  </si>
  <si>
    <t xml:space="preserve">Classified </t>
  </si>
  <si>
    <t>B/L</t>
  </si>
  <si>
    <t xml:space="preserve"> Number</t>
  </si>
  <si>
    <t xml:space="preserve"> Amount</t>
  </si>
  <si>
    <t>Events</t>
  </si>
  <si>
    <t>Projects</t>
  </si>
  <si>
    <r>
      <t xml:space="preserve"> Emissions of Green House Gas (in Metric tons of CO</t>
    </r>
    <r>
      <rPr>
        <sz val="8"/>
        <color theme="1"/>
        <rFont val="Times New Roman"/>
        <family val="1"/>
      </rPr>
      <t>2</t>
    </r>
    <r>
      <rPr>
        <sz val="12"/>
        <color theme="1"/>
        <rFont val="Times New Roman"/>
        <family val="1"/>
      </rPr>
      <t>e )</t>
    </r>
  </si>
  <si>
    <t xml:space="preserve">Total Net Emissions  
</t>
  </si>
  <si>
    <t xml:space="preserve">Total Reduction 
</t>
  </si>
  <si>
    <t>Number of Branches</t>
  </si>
  <si>
    <t>Number of Solar Powered Branches</t>
  </si>
  <si>
    <t>Number of Branches with Rainwater Harvesting</t>
  </si>
  <si>
    <t>Number of Branches with Solid Waste Management
System</t>
  </si>
  <si>
    <t>Number of BB Accreditated Green Branches</t>
  </si>
  <si>
    <t>Number of ATM Booths</t>
  </si>
  <si>
    <t>Number of Solar Powered ATM Booths</t>
  </si>
  <si>
    <t xml:space="preserve">Number of Agent Outlets </t>
  </si>
  <si>
    <t xml:space="preserve">Number of Solar Powered Agent Outlets </t>
  </si>
  <si>
    <t>Total number of Accounts</t>
  </si>
  <si>
    <t>Number of Accounts using Internet Banking</t>
  </si>
  <si>
    <t>Number of Accounts using Smart-Phone App-based Banking</t>
  </si>
  <si>
    <t>Number of Online Branches</t>
  </si>
  <si>
    <t>Total number of MFS Accounts</t>
  </si>
  <si>
    <t>Other Regions</t>
  </si>
  <si>
    <t>Number of Training Organized</t>
  </si>
  <si>
    <t>Number of Employees Trained</t>
  </si>
  <si>
    <t>Number of CustomersTrained</t>
  </si>
  <si>
    <t>Yes</t>
  </si>
  <si>
    <t>No</t>
  </si>
  <si>
    <t>Particulars</t>
  </si>
  <si>
    <t>Sustainable Linked Finance</t>
  </si>
  <si>
    <t>Total Sustainable Finance</t>
  </si>
  <si>
    <t>Achievement GF</t>
  </si>
  <si>
    <t>Achievement SF</t>
  </si>
  <si>
    <t xml:space="preserve">Total Amount </t>
  </si>
  <si>
    <t>Financing against Work Order related to Liquid/Solid Waste Management/Disposal Project by Govt./Local Govt. entity</t>
  </si>
  <si>
    <t xml:space="preserve">Sl No. </t>
  </si>
  <si>
    <t>6=2+4</t>
  </si>
  <si>
    <t>7=3+5</t>
  </si>
  <si>
    <t>Total Term Loan Disbursement (excl. staff loan)</t>
  </si>
  <si>
    <t>11=(7/9)*100</t>
  </si>
  <si>
    <t>10=(3/8)*100</t>
  </si>
  <si>
    <t>Men</t>
  </si>
  <si>
    <t>Women</t>
  </si>
  <si>
    <t xml:space="preserve">Gender </t>
  </si>
  <si>
    <t>Green Agriculture</t>
  </si>
  <si>
    <t xml:space="preserve">Fish cultivation in cage </t>
  </si>
  <si>
    <t xml:space="preserve">Bio-flock fish cultivation </t>
  </si>
  <si>
    <t>Green CMSME</t>
  </si>
  <si>
    <t>Financing in Cottage Industry</t>
  </si>
  <si>
    <t>Green SRF</t>
  </si>
  <si>
    <t xml:space="preserve">Total Term Loan </t>
  </si>
  <si>
    <t>Concessional Loans</t>
  </si>
  <si>
    <t>Grand Total of GF</t>
  </si>
  <si>
    <t>Green Socially Responsible Financing (SRF)</t>
  </si>
  <si>
    <t>Working Capital &amp; Demand Loan of Green Products/Projects/Initiatives</t>
  </si>
  <si>
    <t>Priority Green/Eco-Freiendly Products for Trading Sector</t>
  </si>
  <si>
    <t>E</t>
  </si>
  <si>
    <t>Grand Total of SLF (A+B+C+D+E)</t>
  </si>
  <si>
    <t xml:space="preserve">Any kind of Loan other than Term loan </t>
  </si>
  <si>
    <t>Green Banking Reporting Format (Quarterly)</t>
  </si>
  <si>
    <t xml:space="preserve">Investment in Impact Fund </t>
  </si>
  <si>
    <t>Amount</t>
  </si>
  <si>
    <t>Total Finance (excl. staff loan)</t>
  </si>
  <si>
    <t>Investment in Green SUKUK</t>
  </si>
  <si>
    <t>Financing in Orphanage/Child Rehabilitation Center/Old Age Home</t>
  </si>
  <si>
    <t>(Amount in BDT Million)</t>
  </si>
  <si>
    <t>Large size biogas plant having capacity 26 cubic meter gas production per day to 200 cubic meter gas production per day and above.</t>
  </si>
  <si>
    <t>i. Energy Efficiency</t>
  </si>
  <si>
    <t>iii. Heat and temperature management</t>
  </si>
  <si>
    <t>v. Waste Heat Recovery System/Unit</t>
  </si>
  <si>
    <t>Priority Eco-Freiendly Products/Projects/Initiatives for Trading Sector</t>
  </si>
  <si>
    <t>Recycling &amp; Recyclable goods</t>
  </si>
  <si>
    <t>Sustainable Linked Finance (SLF) Reporting Format (Quarterly)</t>
  </si>
  <si>
    <t>Total Green Investment</t>
  </si>
  <si>
    <t>Total  Investment of Banks/FIs</t>
  </si>
  <si>
    <t>Sustainable Finance</t>
  </si>
  <si>
    <t xml:space="preserve">Green Equity </t>
  </si>
  <si>
    <t>Shareholders’ Equity</t>
  </si>
  <si>
    <t xml:space="preserve">Number of decision taken by the BoD/(Regional Office/SMT in case of FCBs) in SF? </t>
  </si>
  <si>
    <t>Number of decision taken by the BoD/(Regional Office/SMT in case of FCBs) in GF?</t>
  </si>
  <si>
    <t xml:space="preserve">Number of decision taken by the BoD/(Regional Office/SMT in case of foreign banks) in Green Banking activities other than GF? </t>
  </si>
  <si>
    <t xml:space="preserve">Number of decision taken by the Risk Management Committee of BoD/(Regional Office/SMT in case of foreign banks) in SF? </t>
  </si>
  <si>
    <t xml:space="preserve">MIS for ESRM? (Yes/No) </t>
  </si>
  <si>
    <t xml:space="preserve">MIS for SF? (Yes/No) </t>
  </si>
  <si>
    <t xml:space="preserve">MIS for CRF? (Yes/No) </t>
  </si>
  <si>
    <t xml:space="preserve">Review the SF policies/strategies as per ICC guidelines of BB?(Yes/No) </t>
  </si>
  <si>
    <t xml:space="preserve">Steps taken for capacity building of employee? (Yes/No) </t>
  </si>
  <si>
    <t xml:space="preserve">Steps taken for awareness building of customers? (Yes/No) </t>
  </si>
  <si>
    <t xml:space="preserve">Does the institution’s website contain a specific section separated for Sustainable Finance/Banking related issue? (Yes/No) </t>
  </si>
  <si>
    <t xml:space="preserve">Does the institution’s annual report contain a specific section separated for Sustainable Finance/Banking related issue? (Yes/No) </t>
  </si>
  <si>
    <t xml:space="preserve">Reporting to SFD/Compliance with time to time SFD instructions in due time? (Yes/No) </t>
  </si>
  <si>
    <t>Qualitative Components of Sustainable Finance Report (Quarterly)</t>
  </si>
  <si>
    <t>Top Sheet of Sustainable Finance (SF) Report (Quarterly)</t>
  </si>
  <si>
    <t>Summary Sheet of Green Finance (GF) Report (Quarterly)</t>
  </si>
  <si>
    <t>Summary Sheet of Sustainable Linked Finance (SLF) Report (Quarterly)</t>
  </si>
  <si>
    <t>Stainless Steel, Bamboo, Thermal Water Bottle</t>
  </si>
  <si>
    <t>Floating system cultivation, Hydroponic cultivation/farming</t>
  </si>
  <si>
    <t>Horticulture processing industry</t>
  </si>
  <si>
    <t>Bran wood projects</t>
  </si>
  <si>
    <t xml:space="preserve">Financing in trading of green and agro products using ICT/online/e-business platform (as recognized by BB) </t>
  </si>
  <si>
    <t>Financing in Green/Clean transportation projects (cycles, green vehicles those run on wind, solar energy, electricity or bio-fuels etc.)</t>
  </si>
  <si>
    <t xml:space="preserve">Establishment of Green Industry certified by appropriate authority </t>
  </si>
  <si>
    <t xml:space="preserve">Establishment of Green Building certified by appropriate authority </t>
  </si>
  <si>
    <t>Solar Panel/Solar Home System</t>
  </si>
  <si>
    <t xml:space="preserve">Green Industry established or being established under green-building rating system certified by appropriate authority </t>
  </si>
  <si>
    <t>Financing/Investment in MFI (MRA Regulated)/NGO (Govt. Approved) Linkage Mode  for capacity building, employment generation including self employment</t>
  </si>
  <si>
    <t>Dhaka Region</t>
  </si>
  <si>
    <t>Name of the Bank/FI:</t>
  </si>
  <si>
    <t>Biodegradable toilet towels, tissues and women hygiene</t>
  </si>
  <si>
    <t>Compost Production from City/Municipal  Waste Plant</t>
  </si>
  <si>
    <t>Methane Recovery and Power Production from City/Municipal  Waste Plant</t>
  </si>
  <si>
    <t xml:space="preserve">Community Investment for addressing Climate Resilience and Disaster Management in a concessional rate (finance to clean air, clean water, minimizing industrial and municipal waste, recovery and protection of water bodies, marshy lands, expansion of green coastal belt, water purification, sustainable sanitation, water blockage mitigation, soil and water salinity mitigation, river erosion prevention )  </t>
  </si>
  <si>
    <t>Electricity Consumption per employee (In million Tk)</t>
  </si>
  <si>
    <t>Water Consumption per employee (In million Tk)</t>
  </si>
  <si>
    <t>Paper Usage per employee (In million Tk)</t>
  </si>
  <si>
    <t>Transport expenses for official purpose per employee (In million Tk)</t>
  </si>
  <si>
    <t>Total Classified</t>
  </si>
  <si>
    <t>1. Information on Total Finance (Including Green Finance)</t>
  </si>
  <si>
    <t>2. Information on Total  Green Finance</t>
  </si>
  <si>
    <t>3. Total Green Finance (Sector &amp; Product/Projects/Initiatives-wise)</t>
  </si>
  <si>
    <t>4. Total Green Finance by Gender Type</t>
  </si>
  <si>
    <t>5. Industry-wise Green &amp; Total Finance</t>
  </si>
  <si>
    <t>6. Environmental Classification of Finances (Number)*</t>
  </si>
  <si>
    <t>7. Environmental &amp; Social Risk Management</t>
  </si>
  <si>
    <t xml:space="preserve">8. Non-Performing Loans/Investment </t>
  </si>
  <si>
    <t>9. Climate Risk Fund</t>
  </si>
  <si>
    <t>10. Carbon Foot Print/Ecological Foot Print**</t>
  </si>
  <si>
    <t>11. Environmental Conservation in Business Centres</t>
  </si>
  <si>
    <t>12. Automation towards Green Banking</t>
  </si>
  <si>
    <t>13. Capacity Building on Green Banking</t>
  </si>
  <si>
    <t>14. Green Investment</t>
  </si>
  <si>
    <r>
      <t>Investment in Green Bond</t>
    </r>
    <r>
      <rPr>
        <sz val="12"/>
        <rFont val="Times New Roman"/>
        <family val="1"/>
      </rPr>
      <t xml:space="preserve"> </t>
    </r>
  </si>
  <si>
    <t>Integrated Recycling System (IRS) fish cultivation/Bottom clean fish cultivation</t>
  </si>
  <si>
    <t xml:space="preserve"> 1. Sustainable Agriculture</t>
  </si>
  <si>
    <t>2. Sustainable CMSME</t>
  </si>
  <si>
    <t>3. Sustainable Linked Socially Responsible Financing (SRF)</t>
  </si>
  <si>
    <t>4. Working Capital &amp; Demand Loan of Green Products/Projects/Initiatives</t>
  </si>
  <si>
    <t>5. Priority Green &amp; Eco-Freiendly Products for Trading Sector</t>
  </si>
  <si>
    <t>6. Total Sustainable Linked Finance by Gender Type</t>
  </si>
  <si>
    <r>
      <rPr>
        <b/>
        <sz val="12"/>
        <rFont val="Calisto MT"/>
        <family val="1"/>
      </rPr>
      <t>"Instructions:</t>
    </r>
    <r>
      <rPr>
        <sz val="12"/>
        <rFont val="Calisto MT"/>
        <family val="1"/>
      </rPr>
      <t xml:space="preserve">
1. This reporting format is to be duly filled in by Sustainable Finance Unit (Ref: SFD Circular No. 02/2016) of each bank/FI.
2. Filled in report along with a forwarding letter signed by Managing Director/CEO and Head of Sustainable Finance Unit of concerned bank must be submitted to 'General Manager, Sustainable Finance Department, Bangladesh Bank, Head Office' and the soft copy of the report through 'Web Upload' link under 'E-Services' of the website of Bangladesh Bank.
3. The sub-link for submitting the report under 'Web Upload' link will be termed as 'Sustainable Finance Report'.
4. 'One bank/FI, One User ID' rule will be followed to provide User IDs to banks for submitting this report through 'Web Upload'.
5. All pages of the hard copy of the report will be sealed and signed by Head of Sustainable Finance Unit of concerned bank/FI.
6. This report will have to be submitted on quarterly basis ('January-March', 'April-June', 'July-September', 'October-December') i.e. 4 times a year.
7. The hard copy of the report with forwarding must be reached to SFD, BB, HO within the last working day of the next month after the end of each quarter.
8. The soft copy of the report must be uploaded to aforesaid link within the last working day of the next month after the end of each quarter. The soft copy can be uploaded only once in every quarter. Before uploading, every bank/FI needs to put due scrutiny and diligence.
9. For any technical issues regarding the report, bank/FI will contact to the concerned official(s) of SFD, BB, HO.
</t>
    </r>
    <r>
      <rPr>
        <b/>
        <sz val="12"/>
        <rFont val="Calisto MT"/>
        <family val="1"/>
      </rPr>
      <t>Explanations:</t>
    </r>
    <r>
      <rPr>
        <sz val="12"/>
        <rFont val="Calisto MT"/>
        <family val="1"/>
      </rPr>
      <t xml:space="preserve">
1. The definition of 'Disbursed' and 'Outstanding' will be the same as the definition provided by BB.
2. The amount of 'Disbursed' will be for 'during the quarter' and the amount of 'Outstanding' will be for 'end of the quarter'.
3. 'Enterprises' will refer to 'all legal entities' except 'Individual person'.
4. 'Cottage &amp; Micro' and 'Small &amp; Medium' enterprises will be classified according to the definition given by SME and Special Programmes Department of BB from time to time. Other than 'Cottage &amp; Micro' and 'Small &amp; Medium', all enterprises will be 'Large'.
5. Definition of different types of Loan Classification and Provisioning will be the same as the definition provided by BB.
6. Definition of Loan Rescheduling will be the same as the definition provided by the Policy of BB.
7. Input for Table 7 of 'Green Banking' sheet have to be given in accordance with Guidelines on ESRM for Banks and FIs (Ref: SFD Circular No. 02/2017 and subsequent amendment).
8. Input for Table 9 of 'Green Banking' sheet have to be given in accordance with Climate Risk Fund Policy of BB (Ref: GBCSRD Circular No. 04/2017 and its subsequent amendment). 
9. Input for Table 11 &amp; 12 of 'Green Banking' will reflect the cumulative figure.                                                                                                                                                                                                                             
10. No. of account in Table No. 12 of 'Green Banking' should be the No. of Deposit Account.
11. 'Header' of the worksheets is to be customized before submission." </t>
    </r>
  </si>
  <si>
    <t>Total Number of Borrowers</t>
  </si>
  <si>
    <t>United Finance Limited</t>
  </si>
  <si>
    <t>Q2</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</si>
</sst>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sz val="11"/>
      <color theme="1"/>
      <name val="Times New Roman"/>
      <family val="1"/>
    </font>
    <font>
      <b/>
      <sz val="11"/>
      <color theme="1"/>
      <name val="Times New Roman"/>
      <family val="1"/>
    </font>
    <font>
      <sz val="14"/>
      <color theme="1"/>
      <name val="Times New Roman"/>
      <family val="1"/>
    </font>
    <font>
      <sz val="16"/>
      <color theme="1"/>
      <name val="Calibri"/>
      <family val="2"/>
      <scheme val="minor"/>
    </font>
    <font>
      <sz val="11"/>
      <color theme="0"/>
      <name val="Calibri"/>
      <family val="2"/>
      <scheme val="minor"/>
    </font>
    <font>
      <b/>
      <sz val="12"/>
      <name val="Times New Roman"/>
      <family val="1"/>
    </font>
    <font>
      <b/>
      <sz val="11"/>
      <name val="Times New Roman"/>
      <family val="1"/>
    </font>
    <font>
      <sz val="11"/>
      <name val="Times New Roman"/>
      <family val="1"/>
    </font>
    <font>
      <sz val="12"/>
      <name val="Times New Roman"/>
      <family val="1"/>
    </font>
    <font>
      <sz val="11"/>
      <name val="Calibri"/>
      <family val="2"/>
      <scheme val="minor"/>
    </font>
    <font>
      <sz val="8"/>
      <color theme="1"/>
      <name val="Times New Roman"/>
      <family val="1"/>
    </font>
    <font>
      <sz val="11"/>
      <color theme="0"/>
      <name val="Times New Roman"/>
      <family val="1"/>
    </font>
    <font>
      <b/>
      <sz val="20"/>
      <color theme="1"/>
      <name val="Times New Roman"/>
      <family val="1"/>
    </font>
    <font>
      <b/>
      <sz val="14"/>
      <color theme="1"/>
      <name val="Times New Roman"/>
      <family val="1"/>
    </font>
    <font>
      <b/>
      <sz val="14"/>
      <color rgb="FF000000"/>
      <name val="Times New Roman"/>
      <family val="1"/>
    </font>
    <font>
      <sz val="12"/>
      <color rgb="FF002060"/>
      <name val="Times New Roman"/>
      <family val="1"/>
    </font>
    <font>
      <b/>
      <sz val="10"/>
      <color theme="1"/>
      <name val="Times New Roman"/>
      <family val="1"/>
    </font>
    <font>
      <b/>
      <sz val="22"/>
      <color theme="1"/>
      <name val="Times New Roman"/>
      <family val="1"/>
    </font>
    <font>
      <b/>
      <sz val="18"/>
      <color theme="1"/>
      <name val="Times New Roman"/>
      <family val="1"/>
    </font>
    <font>
      <b/>
      <sz val="18"/>
      <name val="Times New Roman"/>
      <family val="1"/>
    </font>
    <font>
      <b/>
      <sz val="18"/>
      <color theme="1"/>
      <name val="Calisto MT"/>
      <family val="1"/>
    </font>
    <font>
      <b/>
      <sz val="12"/>
      <name val="Calisto MT"/>
      <family val="1"/>
    </font>
    <font>
      <sz val="12"/>
      <name val="Calisto MT"/>
      <family val="1"/>
    </font>
    <font>
      <sz val="14"/>
      <name val="Calisto MT"/>
      <family val="1"/>
    </font>
  </fonts>
  <fills count="17">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7"/>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CC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385">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top"/>
    </xf>
    <xf numFmtId="0" fontId="1" fillId="0" borderId="0" xfId="0" applyFont="1" applyAlignment="1">
      <alignment horizontal="justify" wrapText="1"/>
    </xf>
    <xf numFmtId="0" fontId="2" fillId="0" borderId="0" xfId="0" applyFont="1"/>
    <xf numFmtId="0" fontId="4" fillId="0" borderId="0" xfId="0" applyFont="1"/>
    <xf numFmtId="0" fontId="4" fillId="0" borderId="0" xfId="0" applyFont="1" applyAlignment="1">
      <alignment wrapText="1"/>
    </xf>
    <xf numFmtId="0" fontId="1" fillId="2" borderId="1" xfId="0" applyFont="1" applyFill="1" applyBorder="1"/>
    <xf numFmtId="0" fontId="1" fillId="0" borderId="0" xfId="0" applyFont="1" applyAlignment="1">
      <alignment wrapText="1"/>
    </xf>
    <xf numFmtId="0" fontId="1" fillId="0" borderId="0" xfId="0" applyFont="1" applyBorder="1"/>
    <xf numFmtId="0" fontId="3" fillId="6" borderId="0" xfId="0" applyFont="1" applyFill="1" applyBorder="1" applyAlignment="1">
      <alignment horizontal="center"/>
    </xf>
    <xf numFmtId="0" fontId="1" fillId="6" borderId="0" xfId="0" applyFont="1" applyFill="1"/>
    <xf numFmtId="0" fontId="1" fillId="5" borderId="1" xfId="0" applyFont="1" applyFill="1" applyBorder="1"/>
    <xf numFmtId="0" fontId="1" fillId="5" borderId="1" xfId="0" applyFont="1" applyFill="1" applyBorder="1" applyAlignment="1">
      <alignment horizontal="center" vertical="top"/>
    </xf>
    <xf numFmtId="0" fontId="1" fillId="7" borderId="1" xfId="0" applyFont="1" applyFill="1" applyBorder="1" applyAlignment="1">
      <alignment horizontal="center" vertical="top"/>
    </xf>
    <xf numFmtId="0" fontId="1" fillId="0" borderId="0" xfId="0" applyFont="1" applyAlignment="1">
      <alignment horizontal="justify"/>
    </xf>
    <xf numFmtId="0" fontId="1" fillId="2" borderId="5" xfId="0" applyFont="1" applyFill="1" applyBorder="1" applyAlignment="1">
      <alignment horizontal="center" wrapText="1"/>
    </xf>
    <xf numFmtId="0" fontId="4" fillId="0" borderId="1" xfId="0" applyFont="1" applyBorder="1"/>
    <xf numFmtId="0" fontId="4" fillId="2" borderId="1" xfId="0" applyFont="1" applyFill="1" applyBorder="1"/>
    <xf numFmtId="0" fontId="4" fillId="0" borderId="1" xfId="0" applyFont="1" applyBorder="1" applyAlignment="1">
      <alignment wrapText="1"/>
    </xf>
    <xf numFmtId="0" fontId="4" fillId="0" borderId="1" xfId="0" applyFont="1" applyBorder="1" applyAlignment="1">
      <alignment horizontal="center"/>
    </xf>
    <xf numFmtId="0" fontId="4" fillId="8" borderId="1" xfId="0" applyFont="1" applyFill="1" applyBorder="1"/>
    <xf numFmtId="0" fontId="1" fillId="8" borderId="1" xfId="0" applyFont="1" applyFill="1" applyBorder="1"/>
    <xf numFmtId="0" fontId="1" fillId="2" borderId="1" xfId="0" applyFont="1" applyFill="1" applyBorder="1" applyAlignment="1">
      <alignment horizontal="center"/>
    </xf>
    <xf numFmtId="0" fontId="4" fillId="8" borderId="4" xfId="0" applyFont="1" applyFill="1" applyBorder="1"/>
    <xf numFmtId="0" fontId="1" fillId="7" borderId="4" xfId="0" applyFont="1" applyFill="1" applyBorder="1"/>
    <xf numFmtId="0" fontId="1" fillId="6" borderId="1" xfId="0" applyFont="1" applyFill="1" applyBorder="1" applyAlignment="1">
      <alignment horizontal="center" vertical="top"/>
    </xf>
    <xf numFmtId="0" fontId="1" fillId="2" borderId="1" xfId="0" applyFont="1" applyFill="1" applyBorder="1" applyAlignment="1">
      <alignment horizontal="center" vertical="top"/>
    </xf>
    <xf numFmtId="0" fontId="11" fillId="0" borderId="0" xfId="0" applyFont="1"/>
    <xf numFmtId="0" fontId="10" fillId="0" borderId="0" xfId="0" applyFont="1" applyAlignment="1">
      <alignment horizontal="center" vertical="top"/>
    </xf>
    <xf numFmtId="0" fontId="12" fillId="0" borderId="0" xfId="0" applyFont="1"/>
    <xf numFmtId="0" fontId="12" fillId="0" borderId="0" xfId="0" applyFont="1" applyAlignment="1">
      <alignment horizontal="center" vertical="top"/>
    </xf>
    <xf numFmtId="0" fontId="12" fillId="0" borderId="1" xfId="0" applyFont="1" applyBorder="1"/>
    <xf numFmtId="0" fontId="13" fillId="0" borderId="0" xfId="0" applyFont="1"/>
    <xf numFmtId="0" fontId="1" fillId="0" borderId="1" xfId="0" applyFont="1" applyBorder="1" applyAlignment="1" applyProtection="1">
      <alignment horizontal="left" vertical="top" wrapText="1"/>
    </xf>
    <xf numFmtId="3" fontId="9" fillId="0" borderId="1" xfId="0" applyNumberFormat="1" applyFont="1" applyBorder="1" applyAlignment="1" applyProtection="1">
      <alignment horizontal="center" vertical="top"/>
    </xf>
    <xf numFmtId="4" fontId="1" fillId="0" borderId="0" xfId="0" applyNumberFormat="1" applyFont="1" applyBorder="1" applyAlignment="1" applyProtection="1">
      <alignment horizontal="left" vertical="top"/>
    </xf>
    <xf numFmtId="4" fontId="1" fillId="0" borderId="0" xfId="0" applyNumberFormat="1" applyFont="1" applyBorder="1" applyAlignment="1" applyProtection="1">
      <alignment horizontal="center" vertical="top"/>
    </xf>
    <xf numFmtId="3" fontId="1" fillId="0" borderId="1" xfId="0" applyNumberFormat="1" applyFont="1" applyBorder="1" applyAlignment="1" applyProtection="1">
      <alignment horizontal="center" vertical="top"/>
      <protection locked="0"/>
    </xf>
    <xf numFmtId="4" fontId="1" fillId="0" borderId="1" xfId="0" applyNumberFormat="1" applyFont="1" applyBorder="1" applyAlignment="1" applyProtection="1">
      <alignment horizontal="center" vertical="top"/>
      <protection locked="0"/>
    </xf>
    <xf numFmtId="0" fontId="4" fillId="0" borderId="0" xfId="0" applyFont="1" applyProtection="1"/>
    <xf numFmtId="0" fontId="1" fillId="0" borderId="1" xfId="0" applyFont="1" applyBorder="1" applyAlignment="1" applyProtection="1">
      <alignment vertical="top" wrapText="1"/>
    </xf>
    <xf numFmtId="0" fontId="1" fillId="0" borderId="14" xfId="0" applyFont="1" applyBorder="1" applyAlignment="1" applyProtection="1">
      <alignment vertical="top" wrapText="1"/>
    </xf>
    <xf numFmtId="0" fontId="8" fillId="0" borderId="0" xfId="0" applyFont="1"/>
    <xf numFmtId="0" fontId="15" fillId="0" borderId="0" xfId="0" applyFont="1"/>
    <xf numFmtId="0" fontId="0" fillId="0" borderId="0" xfId="0" applyAlignment="1">
      <alignment horizontal="left"/>
    </xf>
    <xf numFmtId="0" fontId="1" fillId="0" borderId="1" xfId="0" applyFont="1" applyBorder="1" applyAlignment="1" applyProtection="1">
      <alignment vertical="top" wrapText="1"/>
      <protection locked="0"/>
    </xf>
    <xf numFmtId="4" fontId="1" fillId="6" borderId="0" xfId="0" applyNumberFormat="1" applyFont="1" applyFill="1" applyBorder="1" applyAlignment="1" applyProtection="1">
      <alignment horizontal="center" vertical="top"/>
    </xf>
    <xf numFmtId="3" fontId="1" fillId="6" borderId="1" xfId="0" applyNumberFormat="1" applyFont="1" applyFill="1" applyBorder="1" applyAlignment="1" applyProtection="1">
      <alignment horizontal="center" vertical="top"/>
      <protection locked="0"/>
    </xf>
    <xf numFmtId="4" fontId="1" fillId="6" borderId="1" xfId="0" applyNumberFormat="1" applyFont="1" applyFill="1" applyBorder="1" applyAlignment="1" applyProtection="1">
      <alignment horizontal="center" vertical="top"/>
      <protection locked="0"/>
    </xf>
    <xf numFmtId="0" fontId="1" fillId="6" borderId="20" xfId="0" applyFont="1" applyFill="1" applyBorder="1" applyAlignment="1" applyProtection="1">
      <alignment horizontal="center" vertical="top" wrapText="1"/>
    </xf>
    <xf numFmtId="4" fontId="1" fillId="6" borderId="18" xfId="0" applyNumberFormat="1" applyFont="1" applyFill="1" applyBorder="1" applyAlignment="1" applyProtection="1">
      <alignment horizontal="center" vertical="top"/>
      <protection locked="0"/>
    </xf>
    <xf numFmtId="0" fontId="1" fillId="6" borderId="1" xfId="0" applyFont="1" applyFill="1" applyBorder="1" applyAlignment="1" applyProtection="1">
      <alignment vertical="top" wrapText="1"/>
    </xf>
    <xf numFmtId="0" fontId="1" fillId="2" borderId="1" xfId="0" applyFont="1" applyFill="1" applyBorder="1" applyAlignment="1">
      <alignment horizontal="center" vertical="top" wrapText="1"/>
    </xf>
    <xf numFmtId="4" fontId="1" fillId="0" borderId="0" xfId="0" applyNumberFormat="1" applyFont="1" applyBorder="1" applyAlignment="1" applyProtection="1">
      <alignment vertical="top"/>
    </xf>
    <xf numFmtId="3" fontId="1" fillId="0" borderId="1" xfId="0" applyNumberFormat="1" applyFont="1" applyBorder="1" applyAlignment="1" applyProtection="1">
      <alignment vertical="top"/>
      <protection locked="0"/>
    </xf>
    <xf numFmtId="4" fontId="1" fillId="0" borderId="1" xfId="0" applyNumberFormat="1" applyFont="1" applyBorder="1" applyAlignment="1" applyProtection="1">
      <alignment vertical="top"/>
      <protection locked="0"/>
    </xf>
    <xf numFmtId="0" fontId="1" fillId="0" borderId="19" xfId="0" applyFont="1" applyBorder="1" applyAlignment="1" applyProtection="1">
      <alignment vertical="top" wrapText="1"/>
    </xf>
    <xf numFmtId="4" fontId="1" fillId="0" borderId="17" xfId="0" applyNumberFormat="1" applyFont="1" applyBorder="1" applyAlignment="1" applyProtection="1">
      <alignment vertical="top"/>
      <protection locked="0"/>
    </xf>
    <xf numFmtId="0" fontId="2" fillId="0" borderId="13" xfId="0" applyFont="1" applyBorder="1" applyAlignment="1">
      <alignment vertical="top"/>
    </xf>
    <xf numFmtId="0" fontId="2" fillId="2" borderId="1" xfId="0" applyFont="1" applyFill="1" applyBorder="1" applyAlignment="1">
      <alignment vertical="top" wrapText="1"/>
    </xf>
    <xf numFmtId="0" fontId="2" fillId="6" borderId="0" xfId="0" applyFont="1" applyFill="1" applyBorder="1" applyAlignment="1" applyProtection="1">
      <alignment vertical="top" wrapText="1"/>
    </xf>
    <xf numFmtId="0" fontId="2" fillId="0" borderId="1" xfId="0" applyFont="1" applyBorder="1" applyAlignment="1" applyProtection="1">
      <alignment vertical="top" wrapText="1"/>
    </xf>
    <xf numFmtId="0" fontId="2" fillId="6" borderId="1"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0" xfId="0" applyFont="1" applyBorder="1" applyAlignment="1">
      <alignment vertical="top"/>
    </xf>
    <xf numFmtId="0" fontId="6" fillId="6" borderId="0" xfId="0" applyFont="1" applyFill="1"/>
    <xf numFmtId="0" fontId="1" fillId="6" borderId="0" xfId="0" applyFont="1" applyFill="1" applyAlignment="1">
      <alignment wrapText="1"/>
    </xf>
    <xf numFmtId="0" fontId="1" fillId="6" borderId="0" xfId="0" applyFont="1" applyFill="1" applyBorder="1" applyAlignment="1" applyProtection="1">
      <alignment vertical="top"/>
    </xf>
    <xf numFmtId="0" fontId="1" fillId="6" borderId="0" xfId="0" applyFont="1" applyFill="1" applyBorder="1" applyAlignment="1" applyProtection="1">
      <alignment vertical="top" wrapText="1"/>
    </xf>
    <xf numFmtId="0" fontId="5" fillId="0" borderId="0" xfId="0" applyFont="1"/>
    <xf numFmtId="0" fontId="17" fillId="6" borderId="0" xfId="0" applyFont="1" applyFill="1" applyBorder="1" applyAlignment="1" applyProtection="1">
      <alignment horizontal="center" vertical="top"/>
    </xf>
    <xf numFmtId="0" fontId="17" fillId="6" borderId="0" xfId="0" applyFont="1" applyFill="1" applyBorder="1" applyAlignment="1" applyProtection="1">
      <alignment vertical="top"/>
    </xf>
    <xf numFmtId="0" fontId="4" fillId="0" borderId="0" xfId="0" applyFont="1" applyAlignment="1" applyProtection="1">
      <alignment vertical="top"/>
    </xf>
    <xf numFmtId="0" fontId="4" fillId="6" borderId="0" xfId="0" applyFont="1" applyFill="1" applyAlignment="1" applyProtection="1">
      <alignment vertical="top"/>
    </xf>
    <xf numFmtId="0" fontId="4" fillId="6" borderId="0" xfId="0" applyFont="1" applyFill="1" applyProtection="1"/>
    <xf numFmtId="0" fontId="2" fillId="0" borderId="1" xfId="0" applyFont="1" applyBorder="1" applyAlignment="1" applyProtection="1">
      <alignment vertical="top" wrapText="1"/>
      <protection locked="0"/>
    </xf>
    <xf numFmtId="0" fontId="9" fillId="6" borderId="0" xfId="0" applyFont="1" applyFill="1"/>
    <xf numFmtId="0" fontId="9" fillId="0" borderId="0" xfId="0" applyFont="1"/>
    <xf numFmtId="0" fontId="0" fillId="0" borderId="0" xfId="0" applyBorder="1"/>
    <xf numFmtId="0" fontId="1" fillId="11" borderId="1" xfId="0" applyFont="1" applyFill="1" applyBorder="1" applyAlignment="1">
      <alignment horizontal="center" vertical="top" wrapText="1"/>
    </xf>
    <xf numFmtId="0" fontId="10" fillId="2" borderId="4" xfId="0" applyFont="1" applyFill="1" applyBorder="1" applyAlignment="1">
      <alignment vertical="top" wrapText="1"/>
    </xf>
    <xf numFmtId="0" fontId="10" fillId="15" borderId="1" xfId="0" applyFont="1" applyFill="1" applyBorder="1" applyAlignment="1">
      <alignment horizontal="center" vertical="top"/>
    </xf>
    <xf numFmtId="0" fontId="9" fillId="0" borderId="1" xfId="0" applyFont="1" applyBorder="1" applyAlignment="1">
      <alignment horizontal="left" wrapText="1"/>
    </xf>
    <xf numFmtId="0" fontId="9" fillId="15" borderId="1" xfId="0" applyFont="1" applyFill="1" applyBorder="1" applyAlignment="1">
      <alignment horizontal="center" vertical="top"/>
    </xf>
    <xf numFmtId="0" fontId="1" fillId="15" borderId="1" xfId="0" applyFont="1" applyFill="1" applyBorder="1" applyAlignment="1" applyProtection="1">
      <alignment horizontal="center"/>
    </xf>
    <xf numFmtId="0" fontId="1" fillId="15" borderId="1" xfId="0" applyFont="1" applyFill="1" applyBorder="1" applyAlignment="1" applyProtection="1">
      <alignment horizontal="center" vertical="top"/>
    </xf>
    <xf numFmtId="3" fontId="1" fillId="6" borderId="1" xfId="0" applyNumberFormat="1" applyFont="1" applyFill="1" applyBorder="1" applyAlignment="1" applyProtection="1">
      <alignment vertical="top"/>
      <protection locked="0"/>
    </xf>
    <xf numFmtId="0" fontId="9" fillId="15" borderId="1" xfId="0" applyFont="1" applyFill="1" applyBorder="1" applyAlignment="1">
      <alignment vertical="top" wrapText="1"/>
    </xf>
    <xf numFmtId="0" fontId="9" fillId="0" borderId="1" xfId="0" applyFont="1" applyBorder="1"/>
    <xf numFmtId="0" fontId="9" fillId="0" borderId="1" xfId="0" applyFont="1" applyBorder="1" applyAlignment="1">
      <alignment wrapText="1"/>
    </xf>
    <xf numFmtId="0" fontId="2" fillId="0" borderId="1" xfId="0" applyFont="1" applyBorder="1" applyAlignment="1">
      <alignment horizontal="left"/>
    </xf>
    <xf numFmtId="0" fontId="9" fillId="2" borderId="4" xfId="0" applyFont="1" applyFill="1" applyBorder="1" applyAlignment="1">
      <alignment vertical="top" wrapText="1"/>
    </xf>
    <xf numFmtId="0" fontId="2" fillId="2" borderId="1" xfId="0" applyFont="1" applyFill="1" applyBorder="1" applyAlignment="1">
      <alignment horizontal="center" vertical="top"/>
    </xf>
    <xf numFmtId="0" fontId="1" fillId="15" borderId="1" xfId="0" applyFont="1" applyFill="1" applyBorder="1" applyAlignment="1" applyProtection="1">
      <alignment horizontal="center" vertical="top" wrapText="1"/>
    </xf>
    <xf numFmtId="0" fontId="19" fillId="0" borderId="1" xfId="0" applyFont="1" applyBorder="1" applyAlignment="1">
      <alignment horizontal="center" vertical="top" wrapText="1"/>
    </xf>
    <xf numFmtId="0" fontId="20" fillId="0" borderId="0" xfId="0" applyFont="1"/>
    <xf numFmtId="0" fontId="1" fillId="15" borderId="3" xfId="0" applyFont="1" applyFill="1" applyBorder="1" applyAlignment="1" applyProtection="1">
      <alignment horizontal="center" vertical="top" wrapText="1"/>
    </xf>
    <xf numFmtId="0" fontId="5" fillId="5" borderId="1" xfId="0" applyFont="1" applyFill="1" applyBorder="1" applyAlignment="1">
      <alignment horizontal="center"/>
    </xf>
    <xf numFmtId="0" fontId="5" fillId="2" borderId="1" xfId="0" applyFont="1" applyFill="1" applyBorder="1" applyAlignment="1">
      <alignment vertical="top"/>
    </xf>
    <xf numFmtId="0" fontId="1" fillId="0" borderId="1" xfId="0" applyFont="1" applyBorder="1" applyAlignment="1" applyProtection="1">
      <alignment vertical="top"/>
      <protection locked="0"/>
    </xf>
    <xf numFmtId="2" fontId="1" fillId="0" borderId="1" xfId="0" applyNumberFormat="1" applyFont="1" applyBorder="1" applyAlignment="1" applyProtection="1">
      <alignment horizontal="right" vertical="top" wrapText="1"/>
      <protection locked="0"/>
    </xf>
    <xf numFmtId="2" fontId="1" fillId="0" borderId="1" xfId="0" applyNumberFormat="1" applyFont="1" applyBorder="1" applyAlignment="1" applyProtection="1">
      <alignment horizontal="center" vertical="top" wrapText="1"/>
      <protection locked="0"/>
    </xf>
    <xf numFmtId="0" fontId="9" fillId="15" borderId="1" xfId="0" applyFont="1" applyFill="1" applyBorder="1" applyAlignment="1">
      <alignment horizontal="center" vertical="top" wrapText="1"/>
    </xf>
    <xf numFmtId="0" fontId="10" fillId="15" borderId="1" xfId="0" applyFont="1" applyFill="1" applyBorder="1" applyAlignment="1">
      <alignment horizontal="center" vertical="top" wrapText="1"/>
    </xf>
    <xf numFmtId="0" fontId="2" fillId="15" borderId="1" xfId="0" applyFont="1" applyFill="1" applyBorder="1" applyAlignment="1" applyProtection="1">
      <alignment horizontal="center" vertical="top" wrapText="1"/>
    </xf>
    <xf numFmtId="0" fontId="9" fillId="15" borderId="3" xfId="0" applyFont="1" applyFill="1" applyBorder="1" applyAlignment="1">
      <alignment vertical="top" wrapText="1"/>
    </xf>
    <xf numFmtId="0" fontId="9" fillId="15" borderId="4" xfId="0" applyFont="1" applyFill="1" applyBorder="1" applyAlignment="1">
      <alignment vertical="top" wrapText="1"/>
    </xf>
    <xf numFmtId="0" fontId="2" fillId="6" borderId="1" xfId="0" applyFont="1" applyFill="1" applyBorder="1" applyAlignment="1">
      <alignment horizontal="center" vertical="top" wrapText="1"/>
    </xf>
    <xf numFmtId="0" fontId="1"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5" fillId="0" borderId="0" xfId="0" applyFont="1" applyProtection="1"/>
    <xf numFmtId="0" fontId="2" fillId="0" borderId="0" xfId="0" applyFont="1" applyAlignment="1" applyProtection="1">
      <alignment horizontal="center"/>
    </xf>
    <xf numFmtId="0" fontId="2" fillId="0" borderId="0" xfId="0" applyFont="1" applyAlignment="1" applyProtection="1">
      <alignment vertical="top"/>
    </xf>
    <xf numFmtId="0" fontId="2" fillId="6" borderId="0" xfId="0" applyFont="1" applyFill="1" applyAlignment="1" applyProtection="1">
      <alignment horizontal="center" vertical="top"/>
    </xf>
    <xf numFmtId="0" fontId="2" fillId="0" borderId="0" xfId="0" applyFont="1" applyProtection="1"/>
    <xf numFmtId="0" fontId="2" fillId="6" borderId="0" xfId="0" applyFont="1" applyFill="1" applyBorder="1" applyAlignment="1" applyProtection="1">
      <alignment horizontal="center" vertical="center" wrapText="1"/>
    </xf>
    <xf numFmtId="0" fontId="4" fillId="6" borderId="0" xfId="0" applyFont="1" applyFill="1" applyBorder="1" applyProtection="1"/>
    <xf numFmtId="0" fontId="4" fillId="6" borderId="0" xfId="0" applyFont="1" applyFill="1" applyBorder="1" applyAlignment="1" applyProtection="1">
      <alignment horizontal="center" vertical="top"/>
    </xf>
    <xf numFmtId="0" fontId="4" fillId="0" borderId="0" xfId="0" applyFont="1" applyAlignment="1" applyProtection="1">
      <alignment vertical="top" wrapText="1"/>
    </xf>
    <xf numFmtId="0" fontId="16" fillId="6" borderId="2" xfId="0" applyFont="1" applyFill="1" applyBorder="1" applyAlignment="1" applyProtection="1">
      <alignment vertical="top"/>
    </xf>
    <xf numFmtId="0" fontId="5" fillId="0" borderId="0" xfId="0" applyFont="1" applyAlignment="1" applyProtection="1">
      <alignment vertical="top"/>
    </xf>
    <xf numFmtId="0" fontId="9" fillId="15" borderId="1"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xf>
    <xf numFmtId="0" fontId="1" fillId="6" borderId="1" xfId="0" applyFont="1" applyFill="1" applyBorder="1" applyAlignment="1" applyProtection="1">
      <alignment horizontal="justify" vertical="top" wrapText="1"/>
    </xf>
    <xf numFmtId="0" fontId="4" fillId="0" borderId="0" xfId="0" applyFont="1" applyBorder="1" applyProtection="1"/>
    <xf numFmtId="0" fontId="1" fillId="6" borderId="1" xfId="0" applyFont="1" applyFill="1" applyBorder="1" applyAlignment="1" applyProtection="1">
      <alignment vertical="top"/>
    </xf>
    <xf numFmtId="0" fontId="1" fillId="6" borderId="1" xfId="0" applyFont="1" applyFill="1" applyBorder="1" applyAlignment="1" applyProtection="1">
      <alignment horizontal="justify" vertical="top"/>
    </xf>
    <xf numFmtId="0" fontId="1" fillId="6" borderId="1" xfId="0" applyFont="1" applyFill="1" applyBorder="1" applyAlignment="1" applyProtection="1">
      <alignment horizontal="center" vertical="top"/>
    </xf>
    <xf numFmtId="0" fontId="2" fillId="0" borderId="1" xfId="0" applyFont="1" applyBorder="1" applyAlignment="1" applyProtection="1">
      <alignment horizontal="center" vertical="top"/>
    </xf>
    <xf numFmtId="0" fontId="1" fillId="2" borderId="1" xfId="0" applyFont="1" applyFill="1" applyBorder="1" applyAlignment="1" applyProtection="1">
      <alignment horizontal="center" vertical="top"/>
    </xf>
    <xf numFmtId="0" fontId="1" fillId="2" borderId="1" xfId="0" applyFont="1" applyFill="1" applyBorder="1" applyProtection="1"/>
    <xf numFmtId="0" fontId="2" fillId="2" borderId="1" xfId="0" applyFont="1" applyFill="1" applyBorder="1" applyAlignment="1" applyProtection="1">
      <alignment vertical="top" wrapText="1"/>
    </xf>
    <xf numFmtId="0" fontId="1" fillId="0" borderId="1" xfId="0" applyFont="1" applyBorder="1" applyAlignment="1" applyProtection="1">
      <alignment horizontal="center" vertical="top"/>
    </xf>
    <xf numFmtId="0" fontId="1" fillId="6" borderId="0" xfId="0" applyFont="1" applyFill="1" applyBorder="1" applyProtection="1"/>
    <xf numFmtId="0" fontId="1" fillId="6" borderId="0" xfId="0" applyFont="1" applyFill="1" applyBorder="1" applyAlignment="1" applyProtection="1">
      <alignment horizontal="center" vertical="top" wrapText="1"/>
    </xf>
    <xf numFmtId="0" fontId="1" fillId="6" borderId="0" xfId="0" applyFont="1" applyFill="1" applyBorder="1" applyAlignment="1" applyProtection="1">
      <alignment horizontal="center" wrapText="1"/>
    </xf>
    <xf numFmtId="0" fontId="2" fillId="0" borderId="0" xfId="0" applyFont="1" applyAlignment="1" applyProtection="1">
      <alignment wrapText="1"/>
    </xf>
    <xf numFmtId="0" fontId="10" fillId="6" borderId="0" xfId="0" applyFont="1" applyFill="1" applyBorder="1" applyAlignment="1" applyProtection="1">
      <alignment horizontal="center" vertical="top" wrapText="1"/>
    </xf>
    <xf numFmtId="0" fontId="4" fillId="0" borderId="0" xfId="0" applyFont="1" applyAlignment="1" applyProtection="1">
      <alignment horizontal="center"/>
    </xf>
    <xf numFmtId="0" fontId="1" fillId="5" borderId="1" xfId="0" applyFont="1" applyFill="1" applyBorder="1" applyAlignment="1" applyProtection="1">
      <alignment vertical="top" wrapText="1"/>
    </xf>
    <xf numFmtId="0" fontId="9" fillId="15" borderId="3" xfId="0" applyFont="1" applyFill="1" applyBorder="1" applyAlignment="1" applyProtection="1">
      <alignment horizontal="center" vertical="top" wrapText="1"/>
    </xf>
    <xf numFmtId="0" fontId="1" fillId="0" borderId="21" xfId="0" applyFont="1" applyBorder="1" applyAlignment="1" applyProtection="1">
      <alignment horizontal="justify" vertical="top"/>
    </xf>
    <xf numFmtId="0" fontId="0" fillId="0" borderId="0" xfId="0" applyAlignment="1" applyProtection="1">
      <alignment vertical="top"/>
    </xf>
    <xf numFmtId="0" fontId="1" fillId="0" borderId="0" xfId="0" applyFont="1" applyAlignment="1" applyProtection="1">
      <alignment horizontal="right"/>
    </xf>
    <xf numFmtId="0" fontId="4" fillId="6" borderId="1" xfId="0" applyFont="1" applyFill="1" applyBorder="1" applyProtection="1">
      <protection locked="0"/>
    </xf>
    <xf numFmtId="0" fontId="4" fillId="2" borderId="1" xfId="0" applyFont="1" applyFill="1" applyBorder="1" applyProtection="1">
      <protection locked="0"/>
    </xf>
    <xf numFmtId="0" fontId="1" fillId="0" borderId="1" xfId="0" applyFont="1" applyBorder="1" applyProtection="1">
      <protection locked="0"/>
    </xf>
    <xf numFmtId="0" fontId="1" fillId="6" borderId="1" xfId="0" applyFont="1" applyFill="1" applyBorder="1" applyProtection="1">
      <protection locked="0"/>
    </xf>
    <xf numFmtId="0" fontId="9" fillId="6" borderId="1" xfId="0" applyFont="1" applyFill="1" applyBorder="1" applyAlignment="1" applyProtection="1">
      <alignment vertical="top" wrapText="1"/>
      <protection locked="0"/>
    </xf>
    <xf numFmtId="0" fontId="2" fillId="6" borderId="1" xfId="0" applyFont="1" applyFill="1" applyBorder="1" applyAlignment="1" applyProtection="1">
      <alignment horizontal="center" vertical="top"/>
      <protection locked="0"/>
    </xf>
    <xf numFmtId="0" fontId="1" fillId="6" borderId="1" xfId="0" applyFont="1" applyFill="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protection locked="0"/>
    </xf>
    <xf numFmtId="0" fontId="1" fillId="6" borderId="1" xfId="0" applyFont="1" applyFill="1" applyBorder="1" applyAlignment="1" applyProtection="1">
      <alignment vertical="top" wrapText="1"/>
      <protection locked="0"/>
    </xf>
    <xf numFmtId="0" fontId="1" fillId="0" borderId="1" xfId="0" applyFont="1" applyBorder="1" applyAlignment="1" applyProtection="1">
      <alignment horizontal="right" vertical="top" wrapText="1"/>
      <protection locked="0"/>
    </xf>
    <xf numFmtId="0" fontId="1" fillId="6" borderId="1" xfId="0" applyFont="1" applyFill="1" applyBorder="1" applyAlignment="1" applyProtection="1">
      <alignment horizontal="center" vertical="top"/>
      <protection locked="0"/>
    </xf>
    <xf numFmtId="0" fontId="0" fillId="0" borderId="0" xfId="0" applyProtection="1"/>
    <xf numFmtId="0" fontId="7" fillId="6" borderId="0" xfId="0" applyFont="1" applyFill="1" applyAlignment="1" applyProtection="1"/>
    <xf numFmtId="0" fontId="9" fillId="6" borderId="0" xfId="0" applyFont="1" applyFill="1" applyBorder="1" applyAlignment="1" applyProtection="1">
      <alignment wrapText="1"/>
    </xf>
    <xf numFmtId="0" fontId="13" fillId="0" borderId="0" xfId="0" applyFont="1" applyAlignment="1" applyProtection="1">
      <alignment wrapText="1"/>
    </xf>
    <xf numFmtId="0" fontId="9" fillId="2" borderId="1" xfId="0" applyFont="1" applyFill="1" applyBorder="1" applyProtection="1"/>
    <xf numFmtId="0" fontId="13" fillId="2" borderId="1" xfId="0" applyFont="1" applyFill="1" applyBorder="1" applyProtection="1"/>
    <xf numFmtId="0" fontId="0" fillId="6" borderId="0" xfId="0" applyFill="1" applyBorder="1" applyProtection="1"/>
    <xf numFmtId="0" fontId="0" fillId="6" borderId="0" xfId="0" applyFill="1" applyProtection="1"/>
    <xf numFmtId="0" fontId="4" fillId="0" borderId="0" xfId="0" applyFont="1" applyAlignment="1" applyProtection="1">
      <alignment wrapText="1"/>
      <protection locked="0"/>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0" fontId="1" fillId="6" borderId="4" xfId="0" applyFont="1" applyFill="1" applyBorder="1" applyProtection="1">
      <protection locked="0"/>
    </xf>
    <xf numFmtId="0" fontId="10" fillId="6" borderId="1" xfId="0" applyFont="1" applyFill="1" applyBorder="1" applyAlignment="1" applyProtection="1">
      <alignment vertical="top" wrapText="1"/>
      <protection locked="0"/>
    </xf>
    <xf numFmtId="0" fontId="1" fillId="0" borderId="21" xfId="0" applyFont="1" applyBorder="1" applyAlignment="1" applyProtection="1">
      <alignment horizontal="left" vertical="top" wrapText="1"/>
    </xf>
    <xf numFmtId="0" fontId="9" fillId="15" borderId="1"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wrapText="1"/>
    </xf>
    <xf numFmtId="0" fontId="9" fillId="15" borderId="4" xfId="0" applyFont="1" applyFill="1" applyBorder="1" applyAlignment="1" applyProtection="1">
      <alignment horizontal="center" vertical="top" wrapText="1"/>
    </xf>
    <xf numFmtId="0" fontId="9" fillId="15" borderId="1" xfId="0" applyFont="1" applyFill="1" applyBorder="1" applyAlignment="1">
      <alignment horizontal="center" vertical="top" wrapText="1"/>
    </xf>
    <xf numFmtId="0" fontId="2" fillId="0" borderId="1" xfId="0" applyFont="1" applyBorder="1" applyAlignment="1" applyProtection="1">
      <alignment horizontal="center"/>
    </xf>
    <xf numFmtId="0" fontId="2" fillId="6" borderId="1" xfId="0" applyFont="1" applyFill="1" applyBorder="1" applyAlignment="1" applyProtection="1">
      <alignment horizontal="justify" vertical="top" wrapText="1"/>
    </xf>
    <xf numFmtId="0" fontId="2" fillId="0" borderId="1" xfId="0" applyFont="1" applyBorder="1" applyProtection="1"/>
    <xf numFmtId="0" fontId="2" fillId="6" borderId="1" xfId="0" applyFont="1" applyFill="1" applyBorder="1" applyAlignment="1" applyProtection="1">
      <alignment vertical="top" wrapText="1"/>
    </xf>
    <xf numFmtId="0" fontId="2" fillId="6" borderId="1" xfId="0" applyFont="1" applyFill="1" applyBorder="1" applyAlignment="1" applyProtection="1">
      <alignment horizontal="justify" vertical="top"/>
    </xf>
    <xf numFmtId="0" fontId="2" fillId="6" borderId="1" xfId="0" applyFont="1" applyFill="1" applyBorder="1" applyProtection="1"/>
    <xf numFmtId="0" fontId="17" fillId="2" borderId="1" xfId="0" applyFont="1" applyFill="1" applyBorder="1" applyProtection="1"/>
    <xf numFmtId="0" fontId="2" fillId="2" borderId="1" xfId="0" applyFont="1" applyFill="1" applyBorder="1" applyAlignment="1" applyProtection="1">
      <alignment horizontal="left" vertical="top" wrapText="1"/>
    </xf>
    <xf numFmtId="3" fontId="2" fillId="2" borderId="1" xfId="0" applyNumberFormat="1" applyFont="1" applyFill="1" applyBorder="1" applyAlignment="1" applyProtection="1">
      <alignment vertical="top"/>
    </xf>
    <xf numFmtId="3" fontId="2"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3" fontId="2" fillId="0" borderId="1" xfId="0" applyNumberFormat="1" applyFont="1" applyBorder="1" applyAlignment="1" applyProtection="1">
      <alignment horizontal="center" vertical="top"/>
    </xf>
    <xf numFmtId="4" fontId="2" fillId="0" borderId="1" xfId="0" applyNumberFormat="1" applyFont="1" applyBorder="1" applyAlignment="1" applyProtection="1">
      <alignment horizontal="center" vertical="top"/>
    </xf>
    <xf numFmtId="0" fontId="2" fillId="5" borderId="1" xfId="0"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4" fontId="2" fillId="0" borderId="1" xfId="0" applyNumberFormat="1" applyFont="1" applyBorder="1" applyAlignment="1" applyProtection="1">
      <alignment horizontal="center" vertical="center"/>
    </xf>
    <xf numFmtId="4" fontId="5"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5" fillId="13" borderId="1" xfId="0" applyFont="1" applyFill="1" applyBorder="1" applyProtection="1"/>
    <xf numFmtId="0" fontId="2" fillId="6" borderId="1" xfId="0" applyFont="1" applyFill="1" applyBorder="1" applyAlignment="1" applyProtection="1">
      <alignment horizontal="center" vertical="top"/>
    </xf>
    <xf numFmtId="0" fontId="5" fillId="0" borderId="1" xfId="0" applyFont="1" applyBorder="1" applyAlignment="1" applyProtection="1">
      <alignment horizontal="center" vertical="top"/>
    </xf>
    <xf numFmtId="0" fontId="5" fillId="6" borderId="1" xfId="0" applyFont="1" applyFill="1" applyBorder="1" applyProtection="1"/>
    <xf numFmtId="0" fontId="1" fillId="0" borderId="1" xfId="0" applyFont="1" applyBorder="1" applyProtection="1"/>
    <xf numFmtId="0" fontId="9" fillId="6" borderId="1" xfId="0" applyFont="1" applyFill="1" applyBorder="1" applyAlignment="1" applyProtection="1">
      <alignment horizontal="center" vertical="top" wrapText="1"/>
    </xf>
    <xf numFmtId="0" fontId="9" fillId="6" borderId="1" xfId="0" applyFont="1" applyFill="1" applyBorder="1" applyAlignment="1" applyProtection="1">
      <alignment horizontal="center" vertical="center" wrapText="1"/>
    </xf>
    <xf numFmtId="0" fontId="4" fillId="6" borderId="1" xfId="0" applyFont="1" applyFill="1" applyBorder="1" applyProtection="1"/>
    <xf numFmtId="0" fontId="2" fillId="2" borderId="1" xfId="0" applyFont="1" applyFill="1" applyBorder="1" applyAlignment="1">
      <alignment horizontal="center" wrapText="1"/>
    </xf>
    <xf numFmtId="0" fontId="2" fillId="2" borderId="5" xfId="0" applyFont="1" applyFill="1" applyBorder="1" applyAlignment="1">
      <alignment horizontal="center" wrapText="1"/>
    </xf>
    <xf numFmtId="0" fontId="2" fillId="5" borderId="1" xfId="0" applyFont="1" applyFill="1" applyBorder="1" applyAlignment="1">
      <alignment horizontal="center" wrapText="1"/>
    </xf>
    <xf numFmtId="0" fontId="2" fillId="5" borderId="1" xfId="0" applyFont="1" applyFill="1" applyBorder="1"/>
    <xf numFmtId="0" fontId="2" fillId="2" borderId="1" xfId="0" applyFont="1" applyFill="1" applyBorder="1"/>
    <xf numFmtId="0" fontId="10" fillId="6" borderId="1" xfId="0" applyFont="1" applyFill="1" applyBorder="1" applyAlignment="1" applyProtection="1">
      <alignment vertical="top" wrapText="1"/>
    </xf>
    <xf numFmtId="0" fontId="9" fillId="15" borderId="1" xfId="0" applyFont="1" applyFill="1" applyBorder="1" applyAlignment="1" applyProtection="1">
      <alignment horizontal="center" vertical="top" wrapText="1"/>
    </xf>
    <xf numFmtId="0" fontId="2" fillId="15" borderId="1" xfId="0" applyFont="1" applyFill="1" applyBorder="1" applyAlignment="1" applyProtection="1">
      <alignment horizontal="center" vertical="top"/>
    </xf>
    <xf numFmtId="0" fontId="2" fillId="0" borderId="1" xfId="0" applyFont="1" applyBorder="1" applyAlignment="1" applyProtection="1">
      <alignment horizontal="center"/>
    </xf>
    <xf numFmtId="0" fontId="9" fillId="15" borderId="1" xfId="0" applyFont="1" applyFill="1" applyBorder="1" applyAlignment="1">
      <alignment horizontal="center" vertical="top" wrapText="1"/>
    </xf>
    <xf numFmtId="0" fontId="9" fillId="15" borderId="8" xfId="0" applyFont="1" applyFill="1" applyBorder="1" applyAlignment="1">
      <alignment horizontal="center" vertical="top"/>
    </xf>
    <xf numFmtId="0" fontId="1" fillId="0" borderId="5" xfId="0" applyFont="1" applyBorder="1" applyAlignment="1">
      <alignment horizontal="center" wrapText="1"/>
    </xf>
    <xf numFmtId="0" fontId="10" fillId="15" borderId="1" xfId="0" applyFont="1" applyFill="1" applyBorder="1" applyAlignment="1" applyProtection="1">
      <alignment horizontal="center" vertical="top" wrapText="1"/>
    </xf>
    <xf numFmtId="0" fontId="13" fillId="0" borderId="0" xfId="0" applyFont="1" applyBorder="1"/>
    <xf numFmtId="0" fontId="9" fillId="0" borderId="1" xfId="0" applyFont="1" applyBorder="1" applyAlignment="1" applyProtection="1">
      <alignment vertical="top"/>
    </xf>
    <xf numFmtId="0" fontId="2" fillId="5" borderId="1" xfId="0" applyFont="1" applyFill="1" applyBorder="1" applyAlignment="1" applyProtection="1">
      <alignment horizontal="right" vertical="top" wrapText="1"/>
    </xf>
    <xf numFmtId="0" fontId="2" fillId="2" borderId="1" xfId="0" applyFont="1" applyFill="1" applyBorder="1" applyAlignment="1" applyProtection="1">
      <alignment horizontal="right" vertical="top" wrapText="1"/>
    </xf>
    <xf numFmtId="0" fontId="2" fillId="5" borderId="5" xfId="0" applyFont="1" applyFill="1" applyBorder="1" applyAlignment="1" applyProtection="1">
      <alignment vertical="top" wrapText="1"/>
    </xf>
    <xf numFmtId="0" fontId="12" fillId="6" borderId="1" xfId="0" applyFont="1" applyFill="1" applyBorder="1" applyAlignment="1" applyProtection="1">
      <alignment horizontal="justify" vertical="top"/>
    </xf>
    <xf numFmtId="0" fontId="2" fillId="5" borderId="1" xfId="0" applyFont="1" applyFill="1" applyBorder="1" applyAlignment="1">
      <alignment horizontal="center" wrapText="1"/>
    </xf>
    <xf numFmtId="0" fontId="0" fillId="0" borderId="1" xfId="0" applyBorder="1"/>
    <xf numFmtId="0" fontId="0" fillId="0" borderId="1" xfId="0" applyBorder="1" applyAlignment="1">
      <alignment vertical="center"/>
    </xf>
    <xf numFmtId="0" fontId="26" fillId="16" borderId="24" xfId="0" applyFont="1" applyFill="1" applyBorder="1" applyAlignment="1">
      <alignment horizontal="left" vertical="top" wrapText="1"/>
    </xf>
    <xf numFmtId="0" fontId="27" fillId="16" borderId="25" xfId="0" applyFont="1" applyFill="1" applyBorder="1" applyAlignment="1">
      <alignment horizontal="left" vertical="top" wrapText="1"/>
    </xf>
    <xf numFmtId="0" fontId="27" fillId="16" borderId="26" xfId="0" applyFont="1" applyFill="1" applyBorder="1" applyAlignment="1">
      <alignment horizontal="left" vertical="top" wrapText="1"/>
    </xf>
    <xf numFmtId="0" fontId="27" fillId="16" borderId="23" xfId="0" applyFont="1" applyFill="1" applyBorder="1" applyAlignment="1">
      <alignment horizontal="left" vertical="top" wrapText="1"/>
    </xf>
    <xf numFmtId="0" fontId="27" fillId="16" borderId="0" xfId="0" applyFont="1" applyFill="1" applyBorder="1" applyAlignment="1">
      <alignment horizontal="left" vertical="top" wrapText="1"/>
    </xf>
    <xf numFmtId="0" fontId="27" fillId="16" borderId="27" xfId="0" applyFont="1" applyFill="1" applyBorder="1" applyAlignment="1">
      <alignment horizontal="left" vertical="top" wrapText="1"/>
    </xf>
    <xf numFmtId="0" fontId="27" fillId="16" borderId="28" xfId="0" applyFont="1" applyFill="1" applyBorder="1" applyAlignment="1">
      <alignment horizontal="left" vertical="top" wrapText="1"/>
    </xf>
    <xf numFmtId="0" fontId="27" fillId="16" borderId="29" xfId="0" applyFont="1" applyFill="1" applyBorder="1" applyAlignment="1">
      <alignment horizontal="left" vertical="top" wrapText="1"/>
    </xf>
    <xf numFmtId="0" fontId="27" fillId="16" borderId="21" xfId="0" applyFont="1" applyFill="1" applyBorder="1" applyAlignment="1">
      <alignment horizontal="left" vertical="top" wrapText="1"/>
    </xf>
    <xf numFmtId="0" fontId="2" fillId="0" borderId="1" xfId="0" applyFont="1" applyBorder="1" applyAlignment="1" applyProtection="1">
      <alignment horizontal="left"/>
    </xf>
    <xf numFmtId="0" fontId="17" fillId="14" borderId="0" xfId="0" applyFont="1" applyFill="1" applyAlignment="1" applyProtection="1">
      <alignment horizontal="center"/>
    </xf>
    <xf numFmtId="0" fontId="10" fillId="6" borderId="0"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wrapText="1"/>
    </xf>
    <xf numFmtId="0" fontId="9" fillId="15" borderId="3" xfId="0" applyFont="1" applyFill="1" applyBorder="1" applyAlignment="1" applyProtection="1">
      <alignment horizontal="center" vertical="top" wrapText="1"/>
    </xf>
    <xf numFmtId="0" fontId="9" fillId="15" borderId="4" xfId="0" applyFont="1" applyFill="1" applyBorder="1" applyAlignment="1" applyProtection="1">
      <alignment horizontal="center" vertical="top" wrapText="1"/>
    </xf>
    <xf numFmtId="0" fontId="9" fillId="15" borderId="6" xfId="0" applyFont="1" applyFill="1" applyBorder="1" applyAlignment="1" applyProtection="1">
      <alignment horizontal="center" vertical="top" wrapText="1"/>
    </xf>
    <xf numFmtId="0" fontId="9" fillId="15" borderId="10" xfId="0" applyFont="1" applyFill="1" applyBorder="1" applyAlignment="1" applyProtection="1">
      <alignment horizontal="center" vertical="top" wrapText="1"/>
    </xf>
    <xf numFmtId="0" fontId="4" fillId="0" borderId="2" xfId="0" applyFont="1" applyBorder="1" applyAlignment="1" applyProtection="1">
      <alignment horizontal="center"/>
    </xf>
    <xf numFmtId="0" fontId="22" fillId="4" borderId="23"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1" fillId="11" borderId="11" xfId="0" applyFont="1" applyFill="1" applyBorder="1" applyAlignment="1" applyProtection="1">
      <alignment horizontal="center" vertical="top" wrapText="1"/>
    </xf>
    <xf numFmtId="0" fontId="1" fillId="11" borderId="2" xfId="0" applyFont="1" applyFill="1" applyBorder="1" applyAlignment="1" applyProtection="1">
      <alignment horizontal="center" vertical="top" wrapText="1"/>
    </xf>
    <xf numFmtId="0" fontId="1" fillId="11" borderId="12" xfId="0" applyFont="1" applyFill="1" applyBorder="1" applyAlignment="1" applyProtection="1">
      <alignment horizontal="center" vertical="top" wrapText="1"/>
    </xf>
    <xf numFmtId="0" fontId="2" fillId="10" borderId="5" xfId="0" applyFont="1" applyFill="1" applyBorder="1" applyAlignment="1" applyProtection="1">
      <alignment horizontal="center" vertical="top" wrapText="1"/>
    </xf>
    <xf numFmtId="0" fontId="2" fillId="10" borderId="7" xfId="0" applyFont="1" applyFill="1" applyBorder="1" applyAlignment="1" applyProtection="1">
      <alignment horizontal="center" vertical="top" wrapText="1"/>
    </xf>
    <xf numFmtId="0" fontId="2" fillId="10" borderId="8" xfId="0" applyFont="1" applyFill="1" applyBorder="1" applyAlignment="1" applyProtection="1">
      <alignment horizontal="center" vertical="top" wrapText="1"/>
    </xf>
    <xf numFmtId="0" fontId="2" fillId="11" borderId="1" xfId="0" applyFont="1" applyFill="1" applyBorder="1" applyAlignment="1" applyProtection="1">
      <alignment horizontal="center" vertical="top" wrapText="1"/>
    </xf>
    <xf numFmtId="0" fontId="9" fillId="15" borderId="5" xfId="0" applyFont="1" applyFill="1" applyBorder="1" applyAlignment="1" applyProtection="1">
      <alignment horizontal="center" vertical="top" wrapText="1"/>
    </xf>
    <xf numFmtId="0" fontId="9" fillId="15" borderId="7" xfId="0" applyFont="1" applyFill="1" applyBorder="1" applyAlignment="1" applyProtection="1">
      <alignment horizontal="center" vertical="top" wrapText="1"/>
    </xf>
    <xf numFmtId="0" fontId="9" fillId="15" borderId="8" xfId="0" applyFont="1" applyFill="1" applyBorder="1" applyAlignment="1" applyProtection="1">
      <alignment horizontal="center" vertical="top" wrapText="1"/>
    </xf>
    <xf numFmtId="0" fontId="2" fillId="15" borderId="3" xfId="0" applyFont="1" applyFill="1" applyBorder="1" applyAlignment="1" applyProtection="1">
      <alignment horizontal="center" vertical="top" wrapText="1"/>
    </xf>
    <xf numFmtId="0" fontId="2" fillId="15" borderId="4" xfId="0" applyFont="1" applyFill="1" applyBorder="1" applyAlignment="1" applyProtection="1">
      <alignment horizontal="center" vertical="top" wrapText="1"/>
    </xf>
    <xf numFmtId="0" fontId="22" fillId="4" borderId="14" xfId="0" applyFont="1" applyFill="1" applyBorder="1" applyAlignment="1" applyProtection="1">
      <alignment horizontal="center" vertical="center"/>
    </xf>
    <xf numFmtId="0" fontId="22" fillId="4" borderId="15" xfId="0" applyFont="1" applyFill="1" applyBorder="1" applyAlignment="1" applyProtection="1">
      <alignment horizontal="center" vertical="center"/>
    </xf>
    <xf numFmtId="0" fontId="22" fillId="4" borderId="22" xfId="0" applyFont="1" applyFill="1" applyBorder="1" applyAlignment="1" applyProtection="1">
      <alignment horizontal="center" vertical="center"/>
    </xf>
    <xf numFmtId="0" fontId="2" fillId="12" borderId="5" xfId="0" applyFont="1" applyFill="1" applyBorder="1" applyAlignment="1" applyProtection="1">
      <alignment horizontal="center" vertical="top" wrapText="1"/>
    </xf>
    <xf numFmtId="0" fontId="2" fillId="12" borderId="7" xfId="0" applyFont="1" applyFill="1" applyBorder="1" applyAlignment="1" applyProtection="1">
      <alignment horizontal="center" vertical="top" wrapText="1"/>
    </xf>
    <xf numFmtId="0" fontId="2" fillId="12" borderId="8" xfId="0" applyFont="1" applyFill="1" applyBorder="1" applyAlignment="1" applyProtection="1">
      <alignment horizontal="center" vertical="top" wrapText="1"/>
    </xf>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 fillId="15" borderId="1" xfId="0" applyFont="1" applyFill="1" applyBorder="1" applyAlignment="1" applyProtection="1">
      <alignment horizontal="center" vertical="top" wrapText="1"/>
    </xf>
    <xf numFmtId="0" fontId="23" fillId="4" borderId="23"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4" fillId="0" borderId="2" xfId="0" applyFont="1" applyBorder="1" applyAlignment="1" applyProtection="1">
      <alignment horizontal="right"/>
    </xf>
    <xf numFmtId="0" fontId="2" fillId="0" borderId="1" xfId="0" applyFont="1" applyBorder="1" applyAlignment="1" applyProtection="1">
      <alignment horizontal="center"/>
    </xf>
    <xf numFmtId="0" fontId="2" fillId="0" borderId="5" xfId="0" applyFont="1" applyBorder="1" applyAlignment="1" applyProtection="1">
      <alignment horizontal="center"/>
    </xf>
    <xf numFmtId="0" fontId="2" fillId="0" borderId="8" xfId="0" applyFont="1" applyBorder="1" applyAlignment="1" applyProtection="1">
      <alignment horizontal="center"/>
    </xf>
    <xf numFmtId="0" fontId="2" fillId="0" borderId="3" xfId="0" applyFont="1" applyBorder="1" applyAlignment="1" applyProtection="1">
      <alignment horizontal="center" vertical="top" wrapText="1"/>
    </xf>
    <xf numFmtId="0" fontId="2" fillId="0" borderId="1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1" fillId="0" borderId="3" xfId="0" applyFont="1" applyBorder="1" applyAlignment="1" applyProtection="1">
      <alignment horizontal="center" vertical="top"/>
    </xf>
    <xf numFmtId="0" fontId="1" fillId="0" borderId="13" xfId="0" applyFont="1" applyBorder="1" applyAlignment="1" applyProtection="1">
      <alignment horizontal="center" vertical="top"/>
    </xf>
    <xf numFmtId="0" fontId="1" fillId="0" borderId="4" xfId="0" applyFont="1" applyBorder="1" applyAlignment="1" applyProtection="1">
      <alignment horizontal="center" vertical="top"/>
    </xf>
    <xf numFmtId="0" fontId="1" fillId="0" borderId="2" xfId="0" applyFont="1" applyBorder="1" applyAlignment="1" applyProtection="1">
      <alignment horizontal="right"/>
    </xf>
    <xf numFmtId="0" fontId="1" fillId="6" borderId="3" xfId="0" applyFont="1" applyFill="1" applyBorder="1" applyAlignment="1" applyProtection="1">
      <alignment horizontal="center" vertical="top"/>
    </xf>
    <xf numFmtId="0" fontId="1" fillId="6" borderId="13" xfId="0" applyFont="1" applyFill="1" applyBorder="1" applyAlignment="1" applyProtection="1">
      <alignment horizontal="center" vertical="top"/>
    </xf>
    <xf numFmtId="0" fontId="1" fillId="6" borderId="4" xfId="0" applyFont="1" applyFill="1" applyBorder="1" applyAlignment="1" applyProtection="1">
      <alignment horizontal="center" vertical="top"/>
    </xf>
    <xf numFmtId="0" fontId="2" fillId="15" borderId="6" xfId="0" applyFont="1" applyFill="1" applyBorder="1" applyAlignment="1" applyProtection="1">
      <alignment horizontal="center" vertical="center"/>
    </xf>
    <xf numFmtId="0" fontId="2" fillId="15" borderId="10" xfId="0" applyFont="1" applyFill="1" applyBorder="1" applyAlignment="1" applyProtection="1">
      <alignment horizontal="center" vertical="center"/>
    </xf>
    <xf numFmtId="0" fontId="2" fillId="15" borderId="11" xfId="0" applyFont="1" applyFill="1" applyBorder="1" applyAlignment="1" applyProtection="1">
      <alignment horizontal="center" vertical="center"/>
    </xf>
    <xf numFmtId="0" fontId="2" fillId="15" borderId="12" xfId="0" applyFont="1" applyFill="1" applyBorder="1" applyAlignment="1" applyProtection="1">
      <alignment horizontal="center" vertical="center"/>
    </xf>
    <xf numFmtId="0" fontId="2" fillId="15" borderId="5" xfId="0" applyFont="1" applyFill="1" applyBorder="1" applyAlignment="1" applyProtection="1">
      <alignment horizontal="center" vertical="top"/>
    </xf>
    <xf numFmtId="0" fontId="2" fillId="15" borderId="7" xfId="0" applyFont="1" applyFill="1" applyBorder="1" applyAlignment="1" applyProtection="1">
      <alignment horizontal="center" vertical="top"/>
    </xf>
    <xf numFmtId="0" fontId="2" fillId="15" borderId="8" xfId="0" applyFont="1" applyFill="1" applyBorder="1" applyAlignment="1" applyProtection="1">
      <alignment horizontal="center" vertical="top"/>
    </xf>
    <xf numFmtId="0" fontId="2" fillId="13" borderId="5" xfId="0" applyFont="1" applyFill="1" applyBorder="1" applyAlignment="1" applyProtection="1">
      <alignment horizontal="center" vertical="top" wrapText="1"/>
    </xf>
    <xf numFmtId="0" fontId="4" fillId="13" borderId="8" xfId="0" applyFont="1" applyFill="1" applyBorder="1" applyAlignment="1" applyProtection="1">
      <alignment horizontal="center" vertical="top" wrapText="1"/>
    </xf>
    <xf numFmtId="0" fontId="22" fillId="4" borderId="14" xfId="0" applyFont="1" applyFill="1" applyBorder="1" applyAlignment="1" applyProtection="1">
      <alignment horizontal="center" vertical="top"/>
    </xf>
    <xf numFmtId="0" fontId="22" fillId="4" borderId="15" xfId="0" applyFont="1" applyFill="1" applyBorder="1" applyAlignment="1" applyProtection="1">
      <alignment horizontal="center" vertical="top"/>
    </xf>
    <xf numFmtId="0" fontId="22" fillId="4" borderId="22" xfId="0" applyFont="1" applyFill="1" applyBorder="1" applyAlignment="1" applyProtection="1">
      <alignment horizontal="center" vertical="top"/>
    </xf>
    <xf numFmtId="0" fontId="9" fillId="15" borderId="3" xfId="0" applyFont="1" applyFill="1" applyBorder="1" applyAlignment="1" applyProtection="1">
      <alignment vertical="top" wrapText="1"/>
    </xf>
    <xf numFmtId="0" fontId="9" fillId="15" borderId="4" xfId="0" applyFont="1" applyFill="1" applyBorder="1" applyAlignment="1" applyProtection="1">
      <alignment vertical="top" wrapText="1"/>
    </xf>
    <xf numFmtId="0" fontId="2" fillId="15" borderId="5" xfId="0" applyFont="1" applyFill="1" applyBorder="1" applyAlignment="1" applyProtection="1">
      <alignment horizontal="center" vertical="top" wrapText="1"/>
    </xf>
    <xf numFmtId="0" fontId="2" fillId="15" borderId="7" xfId="0" applyFont="1" applyFill="1" applyBorder="1" applyAlignment="1" applyProtection="1">
      <alignment horizontal="center" vertical="top" wrapText="1"/>
    </xf>
    <xf numFmtId="0" fontId="2" fillId="15" borderId="8" xfId="0" applyFont="1" applyFill="1" applyBorder="1" applyAlignment="1" applyProtection="1">
      <alignment horizontal="center" vertical="top" wrapText="1"/>
    </xf>
    <xf numFmtId="0" fontId="9" fillId="15" borderId="5" xfId="0" applyFont="1" applyFill="1" applyBorder="1" applyAlignment="1" applyProtection="1">
      <alignment horizontal="center" vertical="top"/>
    </xf>
    <xf numFmtId="0" fontId="9" fillId="15" borderId="8" xfId="0" applyFont="1" applyFill="1" applyBorder="1" applyAlignment="1" applyProtection="1">
      <alignment horizontal="center" vertical="top"/>
    </xf>
    <xf numFmtId="0" fontId="1" fillId="0" borderId="10" xfId="0" applyFont="1" applyBorder="1" applyAlignment="1" applyProtection="1">
      <alignment horizontal="center" vertical="top"/>
    </xf>
    <xf numFmtId="0" fontId="1" fillId="0" borderId="16" xfId="0" applyFont="1" applyBorder="1" applyAlignment="1" applyProtection="1">
      <alignment horizontal="center" vertical="top"/>
    </xf>
    <xf numFmtId="0" fontId="1" fillId="0" borderId="12" xfId="0" applyFont="1" applyBorder="1" applyAlignment="1" applyProtection="1">
      <alignment horizontal="center" vertical="top"/>
    </xf>
    <xf numFmtId="0" fontId="22" fillId="4" borderId="23" xfId="0" applyFont="1" applyFill="1" applyBorder="1" applyAlignment="1" applyProtection="1">
      <alignment horizontal="center" vertical="top"/>
    </xf>
    <xf numFmtId="0" fontId="22" fillId="4" borderId="0" xfId="0" applyFont="1" applyFill="1" applyBorder="1" applyAlignment="1" applyProtection="1">
      <alignment horizontal="center" vertical="top"/>
    </xf>
    <xf numFmtId="0" fontId="9" fillId="15" borderId="7" xfId="0" applyFont="1" applyFill="1" applyBorder="1" applyAlignment="1" applyProtection="1">
      <alignment horizontal="center" vertical="top"/>
    </xf>
    <xf numFmtId="0" fontId="2" fillId="15" borderId="3" xfId="0" applyFont="1" applyFill="1" applyBorder="1" applyAlignment="1" applyProtection="1">
      <alignment horizontal="center" vertical="top"/>
    </xf>
    <xf numFmtId="0" fontId="2" fillId="15" borderId="4" xfId="0" applyFont="1" applyFill="1" applyBorder="1" applyAlignment="1" applyProtection="1">
      <alignment horizontal="center" vertical="top"/>
    </xf>
    <xf numFmtId="0" fontId="1" fillId="0" borderId="30" xfId="0" applyFont="1" applyBorder="1" applyAlignment="1" applyProtection="1">
      <alignment horizontal="right"/>
    </xf>
    <xf numFmtId="0" fontId="2" fillId="6" borderId="5" xfId="0" applyFont="1" applyFill="1" applyBorder="1" applyAlignment="1" applyProtection="1">
      <alignment horizontal="center" vertical="top" wrapText="1"/>
    </xf>
    <xf numFmtId="0" fontId="2" fillId="6" borderId="8" xfId="0" applyFont="1" applyFill="1" applyBorder="1" applyAlignment="1" applyProtection="1">
      <alignment horizontal="center" vertical="top" wrapText="1"/>
    </xf>
    <xf numFmtId="0" fontId="2" fillId="13" borderId="8" xfId="0" applyFont="1" applyFill="1" applyBorder="1" applyAlignment="1" applyProtection="1">
      <alignment horizontal="center" vertical="top" wrapText="1"/>
    </xf>
    <xf numFmtId="0" fontId="2" fillId="2" borderId="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4" fillId="4" borderId="14" xfId="0" applyFont="1" applyFill="1" applyBorder="1" applyAlignment="1" applyProtection="1">
      <alignment horizontal="center" vertical="center"/>
    </xf>
    <xf numFmtId="0" fontId="24" fillId="4" borderId="15"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3" fillId="6" borderId="2" xfId="0" applyFont="1" applyFill="1" applyBorder="1" applyAlignment="1" applyProtection="1">
      <alignment horizontal="center"/>
    </xf>
    <xf numFmtId="0" fontId="1" fillId="6" borderId="1" xfId="0" applyFont="1" applyFill="1" applyBorder="1" applyAlignment="1" applyProtection="1">
      <alignment vertical="top" wrapText="1"/>
    </xf>
    <xf numFmtId="0" fontId="2" fillId="15" borderId="1" xfId="0" applyFont="1" applyFill="1" applyBorder="1" applyAlignment="1" applyProtection="1">
      <alignment horizontal="center" vertical="top"/>
    </xf>
    <xf numFmtId="0" fontId="2" fillId="0" borderId="1" xfId="0" applyFont="1" applyBorder="1" applyAlignment="1">
      <alignment horizontal="center"/>
    </xf>
    <xf numFmtId="0" fontId="17" fillId="9" borderId="0" xfId="0" applyFont="1" applyFill="1" applyAlignment="1">
      <alignment horizontal="center"/>
    </xf>
    <xf numFmtId="0" fontId="10" fillId="15" borderId="1" xfId="0" applyFont="1" applyFill="1" applyBorder="1" applyAlignment="1">
      <alignment horizontal="center" vertical="top" wrapText="1"/>
    </xf>
    <xf numFmtId="0" fontId="9" fillId="15" borderId="1" xfId="0" applyFont="1" applyFill="1" applyBorder="1" applyAlignment="1">
      <alignment horizontal="center" vertical="top" wrapText="1"/>
    </xf>
    <xf numFmtId="0" fontId="9" fillId="15" borderId="1" xfId="0" applyFont="1" applyFill="1" applyBorder="1" applyAlignment="1">
      <alignment horizontal="center"/>
    </xf>
    <xf numFmtId="0" fontId="10" fillId="15" borderId="1" xfId="0" applyFont="1" applyFill="1" applyBorder="1" applyAlignment="1">
      <alignment horizontal="center"/>
    </xf>
    <xf numFmtId="0" fontId="2" fillId="6"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9" fillId="15" borderId="5" xfId="0" applyFont="1" applyFill="1" applyBorder="1" applyAlignment="1">
      <alignment horizontal="center"/>
    </xf>
    <xf numFmtId="0" fontId="9" fillId="15" borderId="7" xfId="0" applyFont="1" applyFill="1" applyBorder="1" applyAlignment="1">
      <alignment horizontal="center"/>
    </xf>
    <xf numFmtId="0" fontId="9" fillId="15" borderId="8" xfId="0" applyFont="1" applyFill="1" applyBorder="1" applyAlignment="1">
      <alignment horizontal="center"/>
    </xf>
    <xf numFmtId="0" fontId="9" fillId="15" borderId="3" xfId="0" applyFont="1" applyFill="1" applyBorder="1" applyAlignment="1">
      <alignment horizontal="center" vertical="top" wrapText="1"/>
    </xf>
    <xf numFmtId="0" fontId="9" fillId="15" borderId="4" xfId="0" applyFont="1" applyFill="1" applyBorder="1" applyAlignment="1">
      <alignment horizontal="center" vertical="top" wrapText="1"/>
    </xf>
    <xf numFmtId="0" fontId="1" fillId="0" borderId="5"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2" fillId="15" borderId="13" xfId="0" applyFont="1" applyFill="1" applyBorder="1"/>
    <xf numFmtId="0" fontId="2" fillId="15" borderId="4" xfId="0" applyFont="1" applyFill="1" applyBorder="1"/>
    <xf numFmtId="0" fontId="12" fillId="0" borderId="5" xfId="0" applyFont="1" applyBorder="1" applyAlignment="1">
      <alignment horizontal="center" wrapText="1"/>
    </xf>
    <xf numFmtId="0" fontId="12" fillId="0" borderId="7" xfId="0" applyFont="1" applyBorder="1" applyAlignment="1">
      <alignment horizontal="center" wrapText="1"/>
    </xf>
    <xf numFmtId="0" fontId="12" fillId="0" borderId="8" xfId="0" applyFont="1" applyBorder="1" applyAlignment="1">
      <alignment horizontal="center" wrapText="1"/>
    </xf>
    <xf numFmtId="0" fontId="9" fillId="15" borderId="5" xfId="0" applyFont="1" applyFill="1" applyBorder="1" applyAlignment="1">
      <alignment horizontal="center" vertical="top"/>
    </xf>
    <xf numFmtId="0" fontId="9" fillId="15" borderId="8" xfId="0" applyFont="1" applyFill="1" applyBorder="1" applyAlignment="1">
      <alignment horizontal="center" vertical="top"/>
    </xf>
    <xf numFmtId="0" fontId="9" fillId="15" borderId="7" xfId="0" applyFont="1" applyFill="1" applyBorder="1" applyAlignment="1">
      <alignment horizontal="center" vertical="top"/>
    </xf>
    <xf numFmtId="0" fontId="1" fillId="0" borderId="2" xfId="0" applyFont="1" applyBorder="1" applyAlignment="1">
      <alignment horizontal="right"/>
    </xf>
    <xf numFmtId="0" fontId="9" fillId="15" borderId="11" xfId="0" applyFont="1" applyFill="1" applyBorder="1" applyAlignment="1">
      <alignment horizontal="center"/>
    </xf>
    <xf numFmtId="0" fontId="9" fillId="15" borderId="12" xfId="0" applyFont="1" applyFill="1" applyBorder="1" applyAlignment="1">
      <alignment horizontal="center"/>
    </xf>
    <xf numFmtId="0" fontId="9" fillId="15" borderId="13" xfId="0" applyFont="1" applyFill="1" applyBorder="1" applyAlignment="1">
      <alignment horizontal="center" vertical="top" wrapText="1"/>
    </xf>
    <xf numFmtId="0" fontId="9" fillId="15" borderId="6" xfId="0" applyFont="1" applyFill="1" applyBorder="1" applyAlignment="1">
      <alignment horizontal="center" vertical="top"/>
    </xf>
    <xf numFmtId="0" fontId="9" fillId="15" borderId="9" xfId="0" applyFont="1" applyFill="1" applyBorder="1" applyAlignment="1">
      <alignment horizontal="center" vertical="top"/>
    </xf>
    <xf numFmtId="0" fontId="9" fillId="15" borderId="10" xfId="0" applyFont="1" applyFill="1" applyBorder="1" applyAlignment="1">
      <alignment horizontal="center" vertical="top"/>
    </xf>
    <xf numFmtId="0" fontId="9" fillId="15" borderId="11" xfId="0" applyFont="1" applyFill="1" applyBorder="1" applyAlignment="1">
      <alignment horizontal="center" vertical="top"/>
    </xf>
    <xf numFmtId="0" fontId="9" fillId="15" borderId="2" xfId="0" applyFont="1" applyFill="1" applyBorder="1" applyAlignment="1">
      <alignment horizontal="center" vertical="top"/>
    </xf>
    <xf numFmtId="0" fontId="9" fillId="15" borderId="12" xfId="0" applyFont="1" applyFill="1" applyBorder="1" applyAlignment="1">
      <alignment horizontal="center" vertical="top"/>
    </xf>
    <xf numFmtId="0" fontId="22" fillId="14" borderId="14" xfId="0" applyFont="1" applyFill="1" applyBorder="1" applyAlignment="1">
      <alignment horizontal="center" vertical="center"/>
    </xf>
    <xf numFmtId="0" fontId="22" fillId="14" borderId="15" xfId="0" applyFont="1" applyFill="1" applyBorder="1" applyAlignment="1">
      <alignment horizontal="center" vertical="center"/>
    </xf>
    <xf numFmtId="0" fontId="22" fillId="14" borderId="22" xfId="0" applyFont="1" applyFill="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2" fillId="5" borderId="1" xfId="0" applyFont="1" applyFill="1" applyBorder="1" applyAlignment="1">
      <alignment horizontal="center" wrapText="1"/>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1" fillId="14" borderId="14" xfId="0" applyFont="1" applyFill="1" applyBorder="1" applyAlignment="1">
      <alignment horizontal="center" vertical="center"/>
    </xf>
    <xf numFmtId="0" fontId="21" fillId="14" borderId="15" xfId="0" applyFont="1" applyFill="1" applyBorder="1" applyAlignment="1">
      <alignment horizontal="center" vertical="center"/>
    </xf>
    <xf numFmtId="0" fontId="21" fillId="14" borderId="22" xfId="0" applyFont="1" applyFill="1" applyBorder="1" applyAlignment="1">
      <alignment horizontal="center" vertical="center"/>
    </xf>
    <xf numFmtId="0" fontId="1" fillId="7" borderId="4" xfId="0" applyFont="1" applyFill="1" applyBorder="1" applyAlignment="1">
      <alignment horizontal="center" wrapText="1"/>
    </xf>
    <xf numFmtId="0" fontId="1" fillId="5" borderId="1" xfId="0" applyFont="1" applyFill="1" applyBorder="1" applyAlignment="1">
      <alignment horizontal="center" wrapText="1"/>
    </xf>
    <xf numFmtId="0" fontId="12" fillId="0" borderId="1" xfId="0" applyFont="1" applyBorder="1" applyAlignment="1">
      <alignment horizontal="center" vertical="top" wrapText="1"/>
    </xf>
    <xf numFmtId="0" fontId="1" fillId="0" borderId="30" xfId="0" applyFont="1" applyBorder="1" applyAlignment="1">
      <alignment horizontal="right"/>
    </xf>
    <xf numFmtId="0" fontId="2" fillId="2" borderId="1" xfId="0" applyFont="1" applyFill="1" applyBorder="1" applyAlignment="1">
      <alignment horizontal="center" vertical="top" wrapText="1"/>
    </xf>
    <xf numFmtId="0" fontId="12" fillId="6" borderId="5" xfId="0" applyFont="1" applyFill="1" applyBorder="1" applyAlignment="1">
      <alignment horizontal="center" vertical="top" wrapText="1"/>
    </xf>
    <xf numFmtId="0" fontId="12" fillId="6" borderId="7" xfId="0" applyFont="1" applyFill="1" applyBorder="1" applyAlignment="1">
      <alignment horizontal="center" vertical="top" wrapText="1"/>
    </xf>
    <xf numFmtId="0" fontId="12" fillId="6" borderId="8" xfId="0" applyFont="1" applyFill="1" applyBorder="1" applyAlignment="1">
      <alignment horizontal="center" vertical="top" wrapText="1"/>
    </xf>
    <xf numFmtId="0" fontId="22" fillId="14" borderId="23" xfId="0" applyFont="1" applyFill="1" applyBorder="1" applyAlignment="1">
      <alignment horizontal="center" vertical="center"/>
    </xf>
    <xf numFmtId="0" fontId="22" fillId="14" borderId="0" xfId="0" applyFont="1" applyFill="1" applyBorder="1" applyAlignment="1">
      <alignment horizontal="center" vertical="center"/>
    </xf>
    <xf numFmtId="0" fontId="1" fillId="0" borderId="0" xfId="0" applyFont="1" applyBorder="1" applyAlignment="1">
      <alignment horizontal="right"/>
    </xf>
    <xf numFmtId="0" fontId="6" fillId="14" borderId="0" xfId="0" applyFont="1" applyFill="1" applyAlignment="1">
      <alignment horizontal="center"/>
    </xf>
    <xf numFmtId="0" fontId="1" fillId="0" borderId="1" xfId="0" applyFont="1" applyBorder="1" applyAlignment="1">
      <alignment horizontal="left" vertical="top" wrapText="1"/>
    </xf>
    <xf numFmtId="0" fontId="2" fillId="0" borderId="1" xfId="0" applyFont="1" applyBorder="1" applyAlignment="1">
      <alignment horizontal="center" vertical="center"/>
    </xf>
    <xf numFmtId="0" fontId="18" fillId="3" borderId="0" xfId="0" applyFont="1" applyFill="1" applyAlignment="1">
      <alignment horizontal="center"/>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view="pageBreakPreview" zoomScale="85" zoomScaleNormal="85" zoomScaleSheetLayoutView="85" zoomScalePageLayoutView="70" workbookViewId="0">
      <selection activeCell="X24" sqref="X24"/>
    </sheetView>
  </sheetViews>
  <sheetFormatPr defaultColWidth="9.109375" defaultRowHeight="14.4" x14ac:dyDescent="0.3"/>
  <cols>
    <col min="1" max="16384" width="9.109375" style="35"/>
  </cols>
  <sheetData>
    <row r="1" spans="1:22" ht="15.75" customHeight="1" x14ac:dyDescent="0.3">
      <c r="A1" s="225" t="s">
        <v>359</v>
      </c>
      <c r="B1" s="226"/>
      <c r="C1" s="226"/>
      <c r="D1" s="226"/>
      <c r="E1" s="226"/>
      <c r="F1" s="226"/>
      <c r="G1" s="226"/>
      <c r="H1" s="226"/>
      <c r="I1" s="226"/>
      <c r="J1" s="226"/>
      <c r="K1" s="226"/>
      <c r="L1" s="226"/>
      <c r="M1" s="226"/>
      <c r="N1" s="226"/>
      <c r="O1" s="226"/>
      <c r="P1" s="226"/>
      <c r="Q1" s="226"/>
      <c r="R1" s="226"/>
      <c r="S1" s="226"/>
      <c r="T1" s="226"/>
      <c r="U1" s="227"/>
      <c r="V1" s="216"/>
    </row>
    <row r="2" spans="1:22" ht="15.75" customHeight="1" x14ac:dyDescent="0.3">
      <c r="A2" s="228"/>
      <c r="B2" s="229"/>
      <c r="C2" s="229"/>
      <c r="D2" s="229"/>
      <c r="E2" s="229"/>
      <c r="F2" s="229"/>
      <c r="G2" s="229"/>
      <c r="H2" s="229"/>
      <c r="I2" s="229"/>
      <c r="J2" s="229"/>
      <c r="K2" s="229"/>
      <c r="L2" s="229"/>
      <c r="M2" s="229"/>
      <c r="N2" s="229"/>
      <c r="O2" s="229"/>
      <c r="P2" s="229"/>
      <c r="Q2" s="229"/>
      <c r="R2" s="229"/>
      <c r="S2" s="229"/>
      <c r="T2" s="229"/>
      <c r="U2" s="230"/>
      <c r="V2" s="216"/>
    </row>
    <row r="3" spans="1:22" ht="15.75" customHeight="1" x14ac:dyDescent="0.3">
      <c r="A3" s="228"/>
      <c r="B3" s="229"/>
      <c r="C3" s="229"/>
      <c r="D3" s="229"/>
      <c r="E3" s="229"/>
      <c r="F3" s="229"/>
      <c r="G3" s="229"/>
      <c r="H3" s="229"/>
      <c r="I3" s="229"/>
      <c r="J3" s="229"/>
      <c r="K3" s="229"/>
      <c r="L3" s="229"/>
      <c r="M3" s="229"/>
      <c r="N3" s="229"/>
      <c r="O3" s="229"/>
      <c r="P3" s="229"/>
      <c r="Q3" s="229"/>
      <c r="R3" s="229"/>
      <c r="S3" s="229"/>
      <c r="T3" s="229"/>
      <c r="U3" s="230"/>
      <c r="V3" s="216"/>
    </row>
    <row r="4" spans="1:22" ht="15.75" customHeight="1" x14ac:dyDescent="0.3">
      <c r="A4" s="228"/>
      <c r="B4" s="229"/>
      <c r="C4" s="229"/>
      <c r="D4" s="229"/>
      <c r="E4" s="229"/>
      <c r="F4" s="229"/>
      <c r="G4" s="229"/>
      <c r="H4" s="229"/>
      <c r="I4" s="229"/>
      <c r="J4" s="229"/>
      <c r="K4" s="229"/>
      <c r="L4" s="229"/>
      <c r="M4" s="229"/>
      <c r="N4" s="229"/>
      <c r="O4" s="229"/>
      <c r="P4" s="229"/>
      <c r="Q4" s="229"/>
      <c r="R4" s="229"/>
      <c r="S4" s="229"/>
      <c r="T4" s="229"/>
      <c r="U4" s="230"/>
      <c r="V4" s="216"/>
    </row>
    <row r="5" spans="1:22" ht="15.75" customHeight="1" x14ac:dyDescent="0.3">
      <c r="A5" s="228"/>
      <c r="B5" s="229"/>
      <c r="C5" s="229"/>
      <c r="D5" s="229"/>
      <c r="E5" s="229"/>
      <c r="F5" s="229"/>
      <c r="G5" s="229"/>
      <c r="H5" s="229"/>
      <c r="I5" s="229"/>
      <c r="J5" s="229"/>
      <c r="K5" s="229"/>
      <c r="L5" s="229"/>
      <c r="M5" s="229"/>
      <c r="N5" s="229"/>
      <c r="O5" s="229"/>
      <c r="P5" s="229"/>
      <c r="Q5" s="229"/>
      <c r="R5" s="229"/>
      <c r="S5" s="229"/>
      <c r="T5" s="229"/>
      <c r="U5" s="230"/>
      <c r="V5" s="216"/>
    </row>
    <row r="6" spans="1:22" ht="15.75" customHeight="1" x14ac:dyDescent="0.3">
      <c r="A6" s="228"/>
      <c r="B6" s="229"/>
      <c r="C6" s="229"/>
      <c r="D6" s="229"/>
      <c r="E6" s="229"/>
      <c r="F6" s="229"/>
      <c r="G6" s="229"/>
      <c r="H6" s="229"/>
      <c r="I6" s="229"/>
      <c r="J6" s="229"/>
      <c r="K6" s="229"/>
      <c r="L6" s="229"/>
      <c r="M6" s="229"/>
      <c r="N6" s="229"/>
      <c r="O6" s="229"/>
      <c r="P6" s="229"/>
      <c r="Q6" s="229"/>
      <c r="R6" s="229"/>
      <c r="S6" s="229"/>
      <c r="T6" s="229"/>
      <c r="U6" s="230"/>
      <c r="V6" s="216"/>
    </row>
    <row r="7" spans="1:22" ht="15.75" customHeight="1" x14ac:dyDescent="0.3">
      <c r="A7" s="228"/>
      <c r="B7" s="229"/>
      <c r="C7" s="229"/>
      <c r="D7" s="229"/>
      <c r="E7" s="229"/>
      <c r="F7" s="229"/>
      <c r="G7" s="229"/>
      <c r="H7" s="229"/>
      <c r="I7" s="229"/>
      <c r="J7" s="229"/>
      <c r="K7" s="229"/>
      <c r="L7" s="229"/>
      <c r="M7" s="229"/>
      <c r="N7" s="229"/>
      <c r="O7" s="229"/>
      <c r="P7" s="229"/>
      <c r="Q7" s="229"/>
      <c r="R7" s="229"/>
      <c r="S7" s="229"/>
      <c r="T7" s="229"/>
      <c r="U7" s="230"/>
      <c r="V7" s="216"/>
    </row>
    <row r="8" spans="1:22" ht="15.75" customHeight="1" x14ac:dyDescent="0.3">
      <c r="A8" s="228"/>
      <c r="B8" s="229"/>
      <c r="C8" s="229"/>
      <c r="D8" s="229"/>
      <c r="E8" s="229"/>
      <c r="F8" s="229"/>
      <c r="G8" s="229"/>
      <c r="H8" s="229"/>
      <c r="I8" s="229"/>
      <c r="J8" s="229"/>
      <c r="K8" s="229"/>
      <c r="L8" s="229"/>
      <c r="M8" s="229"/>
      <c r="N8" s="229"/>
      <c r="O8" s="229"/>
      <c r="P8" s="229"/>
      <c r="Q8" s="229"/>
      <c r="R8" s="229"/>
      <c r="S8" s="229"/>
      <c r="T8" s="229"/>
      <c r="U8" s="230"/>
      <c r="V8" s="216"/>
    </row>
    <row r="9" spans="1:22" ht="15.75" customHeight="1" x14ac:dyDescent="0.3">
      <c r="A9" s="228"/>
      <c r="B9" s="229"/>
      <c r="C9" s="229"/>
      <c r="D9" s="229"/>
      <c r="E9" s="229"/>
      <c r="F9" s="229"/>
      <c r="G9" s="229"/>
      <c r="H9" s="229"/>
      <c r="I9" s="229"/>
      <c r="J9" s="229"/>
      <c r="K9" s="229"/>
      <c r="L9" s="229"/>
      <c r="M9" s="229"/>
      <c r="N9" s="229"/>
      <c r="O9" s="229"/>
      <c r="P9" s="229"/>
      <c r="Q9" s="229"/>
      <c r="R9" s="229"/>
      <c r="S9" s="229"/>
      <c r="T9" s="229"/>
      <c r="U9" s="230"/>
      <c r="V9" s="216"/>
    </row>
    <row r="10" spans="1:22" ht="15.75" customHeight="1" x14ac:dyDescent="0.3">
      <c r="A10" s="228"/>
      <c r="B10" s="229"/>
      <c r="C10" s="229"/>
      <c r="D10" s="229"/>
      <c r="E10" s="229"/>
      <c r="F10" s="229"/>
      <c r="G10" s="229"/>
      <c r="H10" s="229"/>
      <c r="I10" s="229"/>
      <c r="J10" s="229"/>
      <c r="K10" s="229"/>
      <c r="L10" s="229"/>
      <c r="M10" s="229"/>
      <c r="N10" s="229"/>
      <c r="O10" s="229"/>
      <c r="P10" s="229"/>
      <c r="Q10" s="229"/>
      <c r="R10" s="229"/>
      <c r="S10" s="229"/>
      <c r="T10" s="229"/>
      <c r="U10" s="230"/>
      <c r="V10" s="216"/>
    </row>
    <row r="11" spans="1:22" ht="15.75" customHeight="1" x14ac:dyDescent="0.3">
      <c r="A11" s="228"/>
      <c r="B11" s="229"/>
      <c r="C11" s="229"/>
      <c r="D11" s="229"/>
      <c r="E11" s="229"/>
      <c r="F11" s="229"/>
      <c r="G11" s="229"/>
      <c r="H11" s="229"/>
      <c r="I11" s="229"/>
      <c r="J11" s="229"/>
      <c r="K11" s="229"/>
      <c r="L11" s="229"/>
      <c r="M11" s="229"/>
      <c r="N11" s="229"/>
      <c r="O11" s="229"/>
      <c r="P11" s="229"/>
      <c r="Q11" s="229"/>
      <c r="R11" s="229"/>
      <c r="S11" s="229"/>
      <c r="T11" s="229"/>
      <c r="U11" s="230"/>
      <c r="V11" s="216"/>
    </row>
    <row r="12" spans="1:22" ht="15.75" customHeight="1" x14ac:dyDescent="0.3">
      <c r="A12" s="228"/>
      <c r="B12" s="229"/>
      <c r="C12" s="229"/>
      <c r="D12" s="229"/>
      <c r="E12" s="229"/>
      <c r="F12" s="229"/>
      <c r="G12" s="229"/>
      <c r="H12" s="229"/>
      <c r="I12" s="229"/>
      <c r="J12" s="229"/>
      <c r="K12" s="229"/>
      <c r="L12" s="229"/>
      <c r="M12" s="229"/>
      <c r="N12" s="229"/>
      <c r="O12" s="229"/>
      <c r="P12" s="229"/>
      <c r="Q12" s="229"/>
      <c r="R12" s="229"/>
      <c r="S12" s="229"/>
      <c r="T12" s="229"/>
      <c r="U12" s="230"/>
      <c r="V12" s="216"/>
    </row>
    <row r="13" spans="1:22" ht="15.75" customHeight="1" x14ac:dyDescent="0.3">
      <c r="A13" s="228"/>
      <c r="B13" s="229"/>
      <c r="C13" s="229"/>
      <c r="D13" s="229"/>
      <c r="E13" s="229"/>
      <c r="F13" s="229"/>
      <c r="G13" s="229"/>
      <c r="H13" s="229"/>
      <c r="I13" s="229"/>
      <c r="J13" s="229"/>
      <c r="K13" s="229"/>
      <c r="L13" s="229"/>
      <c r="M13" s="229"/>
      <c r="N13" s="229"/>
      <c r="O13" s="229"/>
      <c r="P13" s="229"/>
      <c r="Q13" s="229"/>
      <c r="R13" s="229"/>
      <c r="S13" s="229"/>
      <c r="T13" s="229"/>
      <c r="U13" s="230"/>
      <c r="V13" s="216"/>
    </row>
    <row r="14" spans="1:22" ht="15.75" customHeight="1" x14ac:dyDescent="0.3">
      <c r="A14" s="228"/>
      <c r="B14" s="229"/>
      <c r="C14" s="229"/>
      <c r="D14" s="229"/>
      <c r="E14" s="229"/>
      <c r="F14" s="229"/>
      <c r="G14" s="229"/>
      <c r="H14" s="229"/>
      <c r="I14" s="229"/>
      <c r="J14" s="229"/>
      <c r="K14" s="229"/>
      <c r="L14" s="229"/>
      <c r="M14" s="229"/>
      <c r="N14" s="229"/>
      <c r="O14" s="229"/>
      <c r="P14" s="229"/>
      <c r="Q14" s="229"/>
      <c r="R14" s="229"/>
      <c r="S14" s="229"/>
      <c r="T14" s="229"/>
      <c r="U14" s="230"/>
      <c r="V14" s="216"/>
    </row>
    <row r="15" spans="1:22" ht="15.75" customHeight="1" x14ac:dyDescent="0.3">
      <c r="A15" s="228"/>
      <c r="B15" s="229"/>
      <c r="C15" s="229"/>
      <c r="D15" s="229"/>
      <c r="E15" s="229"/>
      <c r="F15" s="229"/>
      <c r="G15" s="229"/>
      <c r="H15" s="229"/>
      <c r="I15" s="229"/>
      <c r="J15" s="229"/>
      <c r="K15" s="229"/>
      <c r="L15" s="229"/>
      <c r="M15" s="229"/>
      <c r="N15" s="229"/>
      <c r="O15" s="229"/>
      <c r="P15" s="229"/>
      <c r="Q15" s="229"/>
      <c r="R15" s="229"/>
      <c r="S15" s="229"/>
      <c r="T15" s="229"/>
      <c r="U15" s="230"/>
      <c r="V15" s="216"/>
    </row>
    <row r="16" spans="1:22" ht="15.75" customHeight="1" x14ac:dyDescent="0.3">
      <c r="A16" s="228"/>
      <c r="B16" s="229"/>
      <c r="C16" s="229"/>
      <c r="D16" s="229"/>
      <c r="E16" s="229"/>
      <c r="F16" s="229"/>
      <c r="G16" s="229"/>
      <c r="H16" s="229"/>
      <c r="I16" s="229"/>
      <c r="J16" s="229"/>
      <c r="K16" s="229"/>
      <c r="L16" s="229"/>
      <c r="M16" s="229"/>
      <c r="N16" s="229"/>
      <c r="O16" s="229"/>
      <c r="P16" s="229"/>
      <c r="Q16" s="229"/>
      <c r="R16" s="229"/>
      <c r="S16" s="229"/>
      <c r="T16" s="229"/>
      <c r="U16" s="230"/>
      <c r="V16" s="216"/>
    </row>
    <row r="17" spans="1:22" ht="15.75" customHeight="1" x14ac:dyDescent="0.3">
      <c r="A17" s="228"/>
      <c r="B17" s="229"/>
      <c r="C17" s="229"/>
      <c r="D17" s="229"/>
      <c r="E17" s="229"/>
      <c r="F17" s="229"/>
      <c r="G17" s="229"/>
      <c r="H17" s="229"/>
      <c r="I17" s="229"/>
      <c r="J17" s="229"/>
      <c r="K17" s="229"/>
      <c r="L17" s="229"/>
      <c r="M17" s="229"/>
      <c r="N17" s="229"/>
      <c r="O17" s="229"/>
      <c r="P17" s="229"/>
      <c r="Q17" s="229"/>
      <c r="R17" s="229"/>
      <c r="S17" s="229"/>
      <c r="T17" s="229"/>
      <c r="U17" s="230"/>
      <c r="V17" s="216"/>
    </row>
    <row r="18" spans="1:22" ht="15.75" customHeight="1" x14ac:dyDescent="0.3">
      <c r="A18" s="228"/>
      <c r="B18" s="229"/>
      <c r="C18" s="229"/>
      <c r="D18" s="229"/>
      <c r="E18" s="229"/>
      <c r="F18" s="229"/>
      <c r="G18" s="229"/>
      <c r="H18" s="229"/>
      <c r="I18" s="229"/>
      <c r="J18" s="229"/>
      <c r="K18" s="229"/>
      <c r="L18" s="229"/>
      <c r="M18" s="229"/>
      <c r="N18" s="229"/>
      <c r="O18" s="229"/>
      <c r="P18" s="229"/>
      <c r="Q18" s="229"/>
      <c r="R18" s="229"/>
      <c r="S18" s="229"/>
      <c r="T18" s="229"/>
      <c r="U18" s="230"/>
      <c r="V18" s="216"/>
    </row>
    <row r="19" spans="1:22" ht="15.75" customHeight="1" x14ac:dyDescent="0.3">
      <c r="A19" s="228"/>
      <c r="B19" s="229"/>
      <c r="C19" s="229"/>
      <c r="D19" s="229"/>
      <c r="E19" s="229"/>
      <c r="F19" s="229"/>
      <c r="G19" s="229"/>
      <c r="H19" s="229"/>
      <c r="I19" s="229"/>
      <c r="J19" s="229"/>
      <c r="K19" s="229"/>
      <c r="L19" s="229"/>
      <c r="M19" s="229"/>
      <c r="N19" s="229"/>
      <c r="O19" s="229"/>
      <c r="P19" s="229"/>
      <c r="Q19" s="229"/>
      <c r="R19" s="229"/>
      <c r="S19" s="229"/>
      <c r="T19" s="229"/>
      <c r="U19" s="230"/>
      <c r="V19" s="216"/>
    </row>
    <row r="20" spans="1:22" ht="15.75" customHeight="1" x14ac:dyDescent="0.3">
      <c r="A20" s="228"/>
      <c r="B20" s="229"/>
      <c r="C20" s="229"/>
      <c r="D20" s="229"/>
      <c r="E20" s="229"/>
      <c r="F20" s="229"/>
      <c r="G20" s="229"/>
      <c r="H20" s="229"/>
      <c r="I20" s="229"/>
      <c r="J20" s="229"/>
      <c r="K20" s="229"/>
      <c r="L20" s="229"/>
      <c r="M20" s="229"/>
      <c r="N20" s="229"/>
      <c r="O20" s="229"/>
      <c r="P20" s="229"/>
      <c r="Q20" s="229"/>
      <c r="R20" s="229"/>
      <c r="S20" s="229"/>
      <c r="T20" s="229"/>
      <c r="U20" s="230"/>
      <c r="V20" s="216"/>
    </row>
    <row r="21" spans="1:22" ht="15.75" customHeight="1" x14ac:dyDescent="0.3">
      <c r="A21" s="228"/>
      <c r="B21" s="229"/>
      <c r="C21" s="229"/>
      <c r="D21" s="229"/>
      <c r="E21" s="229"/>
      <c r="F21" s="229"/>
      <c r="G21" s="229"/>
      <c r="H21" s="229"/>
      <c r="I21" s="229"/>
      <c r="J21" s="229"/>
      <c r="K21" s="229"/>
      <c r="L21" s="229"/>
      <c r="M21" s="229"/>
      <c r="N21" s="229"/>
      <c r="O21" s="229"/>
      <c r="P21" s="229"/>
      <c r="Q21" s="229"/>
      <c r="R21" s="229"/>
      <c r="S21" s="229"/>
      <c r="T21" s="229"/>
      <c r="U21" s="230"/>
      <c r="V21" s="216"/>
    </row>
    <row r="22" spans="1:22" ht="15.75" customHeight="1" x14ac:dyDescent="0.3">
      <c r="A22" s="228"/>
      <c r="B22" s="229"/>
      <c r="C22" s="229"/>
      <c r="D22" s="229"/>
      <c r="E22" s="229"/>
      <c r="F22" s="229"/>
      <c r="G22" s="229"/>
      <c r="H22" s="229"/>
      <c r="I22" s="229"/>
      <c r="J22" s="229"/>
      <c r="K22" s="229"/>
      <c r="L22" s="229"/>
      <c r="M22" s="229"/>
      <c r="N22" s="229"/>
      <c r="O22" s="229"/>
      <c r="P22" s="229"/>
      <c r="Q22" s="229"/>
      <c r="R22" s="229"/>
      <c r="S22" s="229"/>
      <c r="T22" s="229"/>
      <c r="U22" s="230"/>
      <c r="V22" s="216"/>
    </row>
    <row r="23" spans="1:22" ht="15.75" customHeight="1" x14ac:dyDescent="0.3">
      <c r="A23" s="228"/>
      <c r="B23" s="229"/>
      <c r="C23" s="229"/>
      <c r="D23" s="229"/>
      <c r="E23" s="229"/>
      <c r="F23" s="229"/>
      <c r="G23" s="229"/>
      <c r="H23" s="229"/>
      <c r="I23" s="229"/>
      <c r="J23" s="229"/>
      <c r="K23" s="229"/>
      <c r="L23" s="229"/>
      <c r="M23" s="229"/>
      <c r="N23" s="229"/>
      <c r="O23" s="229"/>
      <c r="P23" s="229"/>
      <c r="Q23" s="229"/>
      <c r="R23" s="229"/>
      <c r="S23" s="229"/>
      <c r="T23" s="229"/>
      <c r="U23" s="230"/>
      <c r="V23" s="216"/>
    </row>
    <row r="24" spans="1:22" ht="15.75" customHeight="1" x14ac:dyDescent="0.3">
      <c r="A24" s="228"/>
      <c r="B24" s="229"/>
      <c r="C24" s="229"/>
      <c r="D24" s="229"/>
      <c r="E24" s="229"/>
      <c r="F24" s="229"/>
      <c r="G24" s="229"/>
      <c r="H24" s="229"/>
      <c r="I24" s="229"/>
      <c r="J24" s="229"/>
      <c r="K24" s="229"/>
      <c r="L24" s="229"/>
      <c r="M24" s="229"/>
      <c r="N24" s="229"/>
      <c r="O24" s="229"/>
      <c r="P24" s="229"/>
      <c r="Q24" s="229"/>
      <c r="R24" s="229"/>
      <c r="S24" s="229"/>
      <c r="T24" s="229"/>
      <c r="U24" s="230"/>
      <c r="V24" s="216"/>
    </row>
    <row r="25" spans="1:22" ht="15.75" customHeight="1" x14ac:dyDescent="0.3">
      <c r="A25" s="228"/>
      <c r="B25" s="229"/>
      <c r="C25" s="229"/>
      <c r="D25" s="229"/>
      <c r="E25" s="229"/>
      <c r="F25" s="229"/>
      <c r="G25" s="229"/>
      <c r="H25" s="229"/>
      <c r="I25" s="229"/>
      <c r="J25" s="229"/>
      <c r="K25" s="229"/>
      <c r="L25" s="229"/>
      <c r="M25" s="229"/>
      <c r="N25" s="229"/>
      <c r="O25" s="229"/>
      <c r="P25" s="229"/>
      <c r="Q25" s="229"/>
      <c r="R25" s="229"/>
      <c r="S25" s="229"/>
      <c r="T25" s="229"/>
      <c r="U25" s="230"/>
      <c r="V25" s="216"/>
    </row>
    <row r="26" spans="1:22" ht="15.75" customHeight="1" x14ac:dyDescent="0.3">
      <c r="A26" s="228"/>
      <c r="B26" s="229"/>
      <c r="C26" s="229"/>
      <c r="D26" s="229"/>
      <c r="E26" s="229"/>
      <c r="F26" s="229"/>
      <c r="G26" s="229"/>
      <c r="H26" s="229"/>
      <c r="I26" s="229"/>
      <c r="J26" s="229"/>
      <c r="K26" s="229"/>
      <c r="L26" s="229"/>
      <c r="M26" s="229"/>
      <c r="N26" s="229"/>
      <c r="O26" s="229"/>
      <c r="P26" s="229"/>
      <c r="Q26" s="229"/>
      <c r="R26" s="229"/>
      <c r="S26" s="229"/>
      <c r="T26" s="229"/>
      <c r="U26" s="230"/>
      <c r="V26" s="216"/>
    </row>
    <row r="27" spans="1:22" ht="15.75" customHeight="1" x14ac:dyDescent="0.3">
      <c r="A27" s="228"/>
      <c r="B27" s="229"/>
      <c r="C27" s="229"/>
      <c r="D27" s="229"/>
      <c r="E27" s="229"/>
      <c r="F27" s="229"/>
      <c r="G27" s="229"/>
      <c r="H27" s="229"/>
      <c r="I27" s="229"/>
      <c r="J27" s="229"/>
      <c r="K27" s="229"/>
      <c r="L27" s="229"/>
      <c r="M27" s="229"/>
      <c r="N27" s="229"/>
      <c r="O27" s="229"/>
      <c r="P27" s="229"/>
      <c r="Q27" s="229"/>
      <c r="R27" s="229"/>
      <c r="S27" s="229"/>
      <c r="T27" s="229"/>
      <c r="U27" s="230"/>
      <c r="V27" s="216"/>
    </row>
    <row r="28" spans="1:22" ht="15.75" customHeight="1" x14ac:dyDescent="0.3">
      <c r="A28" s="228"/>
      <c r="B28" s="229"/>
      <c r="C28" s="229"/>
      <c r="D28" s="229"/>
      <c r="E28" s="229"/>
      <c r="F28" s="229"/>
      <c r="G28" s="229"/>
      <c r="H28" s="229"/>
      <c r="I28" s="229"/>
      <c r="J28" s="229"/>
      <c r="K28" s="229"/>
      <c r="L28" s="229"/>
      <c r="M28" s="229"/>
      <c r="N28" s="229"/>
      <c r="O28" s="229"/>
      <c r="P28" s="229"/>
      <c r="Q28" s="229"/>
      <c r="R28" s="229"/>
      <c r="S28" s="229"/>
      <c r="T28" s="229"/>
      <c r="U28" s="230"/>
      <c r="V28" s="216"/>
    </row>
    <row r="29" spans="1:22" ht="15.75" customHeight="1" x14ac:dyDescent="0.3">
      <c r="A29" s="228"/>
      <c r="B29" s="229"/>
      <c r="C29" s="229"/>
      <c r="D29" s="229"/>
      <c r="E29" s="229"/>
      <c r="F29" s="229"/>
      <c r="G29" s="229"/>
      <c r="H29" s="229"/>
      <c r="I29" s="229"/>
      <c r="J29" s="229"/>
      <c r="K29" s="229"/>
      <c r="L29" s="229"/>
      <c r="M29" s="229"/>
      <c r="N29" s="229"/>
      <c r="O29" s="229"/>
      <c r="P29" s="229"/>
      <c r="Q29" s="229"/>
      <c r="R29" s="229"/>
      <c r="S29" s="229"/>
      <c r="T29" s="229"/>
      <c r="U29" s="230"/>
      <c r="V29" s="216"/>
    </row>
    <row r="30" spans="1:22" ht="15.75" customHeight="1" x14ac:dyDescent="0.3">
      <c r="A30" s="228"/>
      <c r="B30" s="229"/>
      <c r="C30" s="229"/>
      <c r="D30" s="229"/>
      <c r="E30" s="229"/>
      <c r="F30" s="229"/>
      <c r="G30" s="229"/>
      <c r="H30" s="229"/>
      <c r="I30" s="229"/>
      <c r="J30" s="229"/>
      <c r="K30" s="229"/>
      <c r="L30" s="229"/>
      <c r="M30" s="229"/>
      <c r="N30" s="229"/>
      <c r="O30" s="229"/>
      <c r="P30" s="229"/>
      <c r="Q30" s="229"/>
      <c r="R30" s="229"/>
      <c r="S30" s="229"/>
      <c r="T30" s="229"/>
      <c r="U30" s="230"/>
      <c r="V30" s="216"/>
    </row>
    <row r="31" spans="1:22" ht="15.75" customHeight="1" x14ac:dyDescent="0.3">
      <c r="A31" s="228"/>
      <c r="B31" s="229"/>
      <c r="C31" s="229"/>
      <c r="D31" s="229"/>
      <c r="E31" s="229"/>
      <c r="F31" s="229"/>
      <c r="G31" s="229"/>
      <c r="H31" s="229"/>
      <c r="I31" s="229"/>
      <c r="J31" s="229"/>
      <c r="K31" s="229"/>
      <c r="L31" s="229"/>
      <c r="M31" s="229"/>
      <c r="N31" s="229"/>
      <c r="O31" s="229"/>
      <c r="P31" s="229"/>
      <c r="Q31" s="229"/>
      <c r="R31" s="229"/>
      <c r="S31" s="229"/>
      <c r="T31" s="229"/>
      <c r="U31" s="230"/>
      <c r="V31" s="216"/>
    </row>
    <row r="32" spans="1:22" ht="15.75" customHeight="1" x14ac:dyDescent="0.3">
      <c r="A32" s="228"/>
      <c r="B32" s="229"/>
      <c r="C32" s="229"/>
      <c r="D32" s="229"/>
      <c r="E32" s="229"/>
      <c r="F32" s="229"/>
      <c r="G32" s="229"/>
      <c r="H32" s="229"/>
      <c r="I32" s="229"/>
      <c r="J32" s="229"/>
      <c r="K32" s="229"/>
      <c r="L32" s="229"/>
      <c r="M32" s="229"/>
      <c r="N32" s="229"/>
      <c r="O32" s="229"/>
      <c r="P32" s="229"/>
      <c r="Q32" s="229"/>
      <c r="R32" s="229"/>
      <c r="S32" s="229"/>
      <c r="T32" s="229"/>
      <c r="U32" s="230"/>
      <c r="V32" s="216"/>
    </row>
    <row r="33" spans="1:22" ht="18" customHeight="1" x14ac:dyDescent="0.3">
      <c r="A33" s="228"/>
      <c r="B33" s="229"/>
      <c r="C33" s="229"/>
      <c r="D33" s="229"/>
      <c r="E33" s="229"/>
      <c r="F33" s="229"/>
      <c r="G33" s="229"/>
      <c r="H33" s="229"/>
      <c r="I33" s="229"/>
      <c r="J33" s="229"/>
      <c r="K33" s="229"/>
      <c r="L33" s="229"/>
      <c r="M33" s="229"/>
      <c r="N33" s="229"/>
      <c r="O33" s="229"/>
      <c r="P33" s="229"/>
      <c r="Q33" s="229"/>
      <c r="R33" s="229"/>
      <c r="S33" s="229"/>
      <c r="T33" s="229"/>
      <c r="U33" s="230"/>
      <c r="V33" s="216"/>
    </row>
    <row r="34" spans="1:22" ht="17.399999999999999" customHeight="1" thickBot="1" x14ac:dyDescent="0.35">
      <c r="A34" s="231"/>
      <c r="B34" s="232"/>
      <c r="C34" s="232"/>
      <c r="D34" s="232"/>
      <c r="E34" s="232"/>
      <c r="F34" s="232"/>
      <c r="G34" s="232"/>
      <c r="H34" s="232"/>
      <c r="I34" s="232"/>
      <c r="J34" s="232"/>
      <c r="K34" s="232"/>
      <c r="L34" s="232"/>
      <c r="M34" s="232"/>
      <c r="N34" s="232"/>
      <c r="O34" s="232"/>
      <c r="P34" s="232"/>
      <c r="Q34" s="232"/>
      <c r="R34" s="232"/>
      <c r="S34" s="232"/>
      <c r="T34" s="232"/>
      <c r="U34" s="233"/>
      <c r="V34" s="216"/>
    </row>
    <row r="35" spans="1:22" ht="15.75" customHeight="1" x14ac:dyDescent="0.3"/>
    <row r="36" spans="1:22" ht="15.75" customHeight="1" x14ac:dyDescent="0.3"/>
    <row r="37" spans="1:22" ht="15.75" customHeight="1" x14ac:dyDescent="0.3"/>
    <row r="38" spans="1:22" ht="15.75" customHeight="1" x14ac:dyDescent="0.3"/>
    <row r="39" spans="1:22" ht="15.75" customHeight="1" x14ac:dyDescent="0.3"/>
    <row r="40" spans="1:22" ht="15.75" customHeight="1" x14ac:dyDescent="0.3"/>
    <row r="41" spans="1:22" ht="15.75" customHeight="1" x14ac:dyDescent="0.3"/>
  </sheetData>
  <sheetProtection selectLockedCells="1"/>
  <mergeCells count="1">
    <mergeCell ref="A1:U34"/>
  </mergeCells>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view="pageBreakPreview" zoomScaleNormal="100" zoomScaleSheetLayoutView="100" workbookViewId="0">
      <selection activeCell="I44" sqref="I44"/>
    </sheetView>
  </sheetViews>
  <sheetFormatPr defaultColWidth="9.109375" defaultRowHeight="14.4" x14ac:dyDescent="0.3"/>
  <cols>
    <col min="1" max="1" width="9.109375" style="159"/>
    <col min="2" max="2" width="12.6640625" style="159" customWidth="1"/>
    <col min="3" max="3" width="9.109375" style="159"/>
    <col min="4" max="4" width="12.33203125" style="159" customWidth="1"/>
    <col min="5" max="5" width="9.109375" style="159"/>
    <col min="6" max="7" width="16.44140625" style="159" customWidth="1"/>
    <col min="8" max="8" width="14" style="159" customWidth="1"/>
    <col min="9" max="9" width="12.88671875" style="159" customWidth="1"/>
    <col min="10" max="10" width="13.33203125" style="159" customWidth="1"/>
    <col min="11" max="11" width="15.6640625" style="159" customWidth="1"/>
    <col min="12" max="12" width="9.109375" style="159"/>
    <col min="13" max="13" width="11.109375" style="159" customWidth="1"/>
    <col min="14" max="14" width="13.6640625" style="159" customWidth="1"/>
    <col min="15" max="16384" width="9.109375" style="159"/>
  </cols>
  <sheetData>
    <row r="1" spans="1:14" ht="15.6" x14ac:dyDescent="0.3">
      <c r="A1" s="234" t="s">
        <v>327</v>
      </c>
      <c r="B1" s="234"/>
      <c r="C1" s="42" t="str">
        <f>'Green Banking'!C3</f>
        <v>United Finance Limited</v>
      </c>
    </row>
    <row r="2" spans="1:14" ht="15.6" x14ac:dyDescent="0.3">
      <c r="A2" s="234" t="s">
        <v>14</v>
      </c>
      <c r="B2" s="234"/>
      <c r="C2" s="42" t="str">
        <f>'Green Banking'!C4</f>
        <v>Q2</v>
      </c>
    </row>
    <row r="4" spans="1:14" ht="21" x14ac:dyDescent="0.4">
      <c r="A4" s="235" t="s">
        <v>312</v>
      </c>
      <c r="B4" s="235"/>
      <c r="C4" s="235"/>
      <c r="D4" s="235"/>
      <c r="E4" s="235"/>
      <c r="F4" s="235"/>
      <c r="G4" s="235"/>
      <c r="H4" s="235"/>
      <c r="I4" s="235"/>
      <c r="J4" s="235"/>
      <c r="K4" s="235"/>
      <c r="L4" s="160"/>
      <c r="M4" s="160"/>
    </row>
    <row r="6" spans="1:14" x14ac:dyDescent="0.3">
      <c r="J6" s="242" t="s">
        <v>285</v>
      </c>
      <c r="K6" s="242"/>
    </row>
    <row r="7" spans="1:14" s="162" customFormat="1" ht="33" customHeight="1" x14ac:dyDescent="0.3">
      <c r="A7" s="237"/>
      <c r="B7" s="237" t="s">
        <v>128</v>
      </c>
      <c r="C7" s="237"/>
      <c r="D7" s="237" t="s">
        <v>249</v>
      </c>
      <c r="E7" s="237"/>
      <c r="F7" s="240" t="s">
        <v>250</v>
      </c>
      <c r="G7" s="241"/>
      <c r="H7" s="238" t="s">
        <v>258</v>
      </c>
      <c r="I7" s="238" t="s">
        <v>282</v>
      </c>
      <c r="J7" s="238" t="s">
        <v>251</v>
      </c>
      <c r="K7" s="237" t="s">
        <v>252</v>
      </c>
      <c r="L7" s="161"/>
      <c r="M7" s="236"/>
      <c r="N7" s="236"/>
    </row>
    <row r="8" spans="1:14" s="162" customFormat="1" ht="46.5" customHeight="1" x14ac:dyDescent="0.3">
      <c r="A8" s="237"/>
      <c r="B8" s="124" t="s">
        <v>56</v>
      </c>
      <c r="C8" s="124" t="s">
        <v>253</v>
      </c>
      <c r="D8" s="124" t="s">
        <v>56</v>
      </c>
      <c r="E8" s="124" t="s">
        <v>253</v>
      </c>
      <c r="F8" s="124" t="s">
        <v>56</v>
      </c>
      <c r="G8" s="124" t="s">
        <v>253</v>
      </c>
      <c r="H8" s="239"/>
      <c r="I8" s="239"/>
      <c r="J8" s="239"/>
      <c r="K8" s="237"/>
      <c r="L8" s="140"/>
      <c r="M8" s="236"/>
      <c r="N8" s="236"/>
    </row>
    <row r="9" spans="1:14" s="162" customFormat="1" ht="31.2" x14ac:dyDescent="0.3">
      <c r="A9" s="124">
        <v>1</v>
      </c>
      <c r="B9" s="124">
        <v>2</v>
      </c>
      <c r="C9" s="124">
        <v>3</v>
      </c>
      <c r="D9" s="124">
        <v>4</v>
      </c>
      <c r="E9" s="124">
        <v>5</v>
      </c>
      <c r="F9" s="124" t="s">
        <v>256</v>
      </c>
      <c r="G9" s="124" t="s">
        <v>257</v>
      </c>
      <c r="H9" s="124">
        <v>8</v>
      </c>
      <c r="I9" s="124">
        <v>9</v>
      </c>
      <c r="J9" s="124" t="s">
        <v>260</v>
      </c>
      <c r="K9" s="124" t="s">
        <v>259</v>
      </c>
      <c r="L9" s="140"/>
      <c r="M9" s="140"/>
      <c r="N9" s="140"/>
    </row>
    <row r="10" spans="1:14" ht="15.6" x14ac:dyDescent="0.3">
      <c r="A10" s="163" t="s">
        <v>53</v>
      </c>
      <c r="B10" s="164">
        <f>'Summary GF'!C20</f>
        <v>18</v>
      </c>
      <c r="C10" s="164">
        <f>'Summary GF'!D20</f>
        <v>17.25</v>
      </c>
      <c r="D10" s="164">
        <f>'Summary SLF'!C14</f>
        <v>202</v>
      </c>
      <c r="E10" s="164">
        <f>'Summary SLF'!D14</f>
        <v>838.8725649999999</v>
      </c>
      <c r="F10" s="164">
        <f>B10+D10</f>
        <v>220</v>
      </c>
      <c r="G10" s="164">
        <f>C10+E10</f>
        <v>856.1225649999999</v>
      </c>
      <c r="H10" s="164">
        <f>'Green Banking'!E10</f>
        <v>1809.27</v>
      </c>
      <c r="I10" s="164">
        <f>'Green Banking'!E12</f>
        <v>5457.8697739500003</v>
      </c>
      <c r="J10" s="164">
        <f>(C10/H10)*100</f>
        <v>0.95342320383359036</v>
      </c>
      <c r="K10" s="164">
        <f>(G10/I10)*100</f>
        <v>15.686020378980242</v>
      </c>
      <c r="L10" s="165"/>
      <c r="M10" s="165"/>
      <c r="N10" s="165"/>
    </row>
    <row r="11" spans="1:14" ht="15.6" hidden="1" x14ac:dyDescent="0.3">
      <c r="A11" s="117" t="s">
        <v>127</v>
      </c>
      <c r="L11" s="166"/>
      <c r="M11" s="166"/>
      <c r="N11" s="166"/>
    </row>
    <row r="12" spans="1:14" x14ac:dyDescent="0.3">
      <c r="L12" s="166"/>
      <c r="M12" s="166"/>
      <c r="N12" s="166"/>
    </row>
  </sheetData>
  <sheetProtection password="C8A9" sheet="1" objects="1" scenarios="1" selectLockedCells="1"/>
  <mergeCells count="14">
    <mergeCell ref="A1:B1"/>
    <mergeCell ref="A2:B2"/>
    <mergeCell ref="A4:K4"/>
    <mergeCell ref="N7:N8"/>
    <mergeCell ref="B7:C7"/>
    <mergeCell ref="I7:I8"/>
    <mergeCell ref="J7:J8"/>
    <mergeCell ref="K7:K8"/>
    <mergeCell ref="A7:A8"/>
    <mergeCell ref="D7:E7"/>
    <mergeCell ref="M7:M8"/>
    <mergeCell ref="H7:H8"/>
    <mergeCell ref="F7:G7"/>
    <mergeCell ref="J6:K6"/>
  </mergeCells>
  <pageMargins left="0.7" right="0.7" top="0.75" bottom="0.75" header="0.3" footer="0.3"/>
  <pageSetup paperSize="5" scale="90" orientation="landscape" r:id="rId1"/>
  <headerFooter differentOddEven="1">
    <oddHeader>&amp;L&amp;"Times New Roman,Regular"Quarterly Report on Sustainable Finance United Finance Limited April-June, 2022</oddHeader>
    <oddFooter>&amp;C&amp;"Times New Roman,Regular"
(Signature &amp; Seal)Head of Sustainable Finance Unit</oddFooter>
  </headerFooter>
  <colBreaks count="1" manualBreakCount="1">
    <brk id="11" max="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354"/>
  <sheetViews>
    <sheetView showGridLines="0" topLeftCell="A163" zoomScale="70" zoomScaleNormal="70" zoomScaleSheetLayoutView="25" zoomScalePageLayoutView="70" workbookViewId="0">
      <selection activeCell="B160" sqref="B160:F163"/>
    </sheetView>
  </sheetViews>
  <sheetFormatPr defaultColWidth="9.109375" defaultRowHeight="13.8" x14ac:dyDescent="0.25"/>
  <cols>
    <col min="1" max="1" width="30.6640625" style="75" customWidth="1"/>
    <col min="2" max="2" width="31.88671875" style="121" customWidth="1"/>
    <col min="3" max="3" width="26" style="76" customWidth="1"/>
    <col min="4" max="4" width="23.88671875" style="42" customWidth="1"/>
    <col min="5" max="7" width="22.88671875" style="42" customWidth="1"/>
    <col min="8" max="8" width="21" style="42" customWidth="1"/>
    <col min="9" max="11" width="23.6640625" style="42" customWidth="1"/>
    <col min="12" max="12" width="23.109375" style="42" customWidth="1"/>
    <col min="13" max="13" width="21.44140625" style="42" customWidth="1"/>
    <col min="14" max="14" width="23.88671875" style="42" customWidth="1"/>
    <col min="15" max="15" width="24.6640625" style="42" customWidth="1"/>
    <col min="16" max="16" width="21" style="42" customWidth="1"/>
    <col min="17" max="17" width="14.109375" style="42" customWidth="1"/>
    <col min="18" max="18" width="13" style="42" customWidth="1"/>
    <col min="19" max="19" width="14.33203125" style="42" customWidth="1"/>
    <col min="20" max="20" width="16.44140625" style="42" customWidth="1"/>
    <col min="21" max="16384" width="9.109375" style="42"/>
  </cols>
  <sheetData>
    <row r="1" spans="1:127" s="113" customFormat="1" ht="36.75" customHeight="1" thickBot="1" x14ac:dyDescent="0.3">
      <c r="A1" s="317" t="s">
        <v>279</v>
      </c>
      <c r="B1" s="318"/>
      <c r="C1" s="318"/>
      <c r="D1" s="318"/>
      <c r="E1" s="318"/>
      <c r="F1" s="318"/>
      <c r="G1" s="318"/>
      <c r="H1" s="318"/>
      <c r="I1" s="318"/>
      <c r="J1" s="318"/>
      <c r="K1" s="318"/>
      <c r="L1" s="318"/>
      <c r="M1" s="318"/>
      <c r="N1" s="318"/>
      <c r="O1" s="318"/>
      <c r="P1" s="318"/>
      <c r="Q1" s="318"/>
      <c r="R1" s="318"/>
      <c r="S1" s="318"/>
      <c r="T1" s="319"/>
    </row>
    <row r="2" spans="1:127" s="113" customFormat="1" ht="15.75" customHeight="1" x14ac:dyDescent="0.3">
      <c r="A2" s="114"/>
      <c r="B2" s="115"/>
      <c r="C2" s="116"/>
      <c r="D2" s="114"/>
      <c r="E2" s="114"/>
      <c r="F2" s="114"/>
      <c r="G2" s="114"/>
      <c r="H2" s="114"/>
      <c r="I2" s="114"/>
      <c r="J2" s="114"/>
      <c r="K2" s="114"/>
      <c r="L2" s="114"/>
      <c r="M2" s="114"/>
      <c r="N2" s="114"/>
      <c r="O2" s="114"/>
    </row>
    <row r="3" spans="1:127" s="113" customFormat="1" ht="15.75" customHeight="1" x14ac:dyDescent="0.3">
      <c r="A3" s="269" t="s">
        <v>327</v>
      </c>
      <c r="B3" s="269"/>
      <c r="C3" s="158" t="s">
        <v>361</v>
      </c>
      <c r="D3" s="114"/>
      <c r="E3" s="114"/>
      <c r="F3" s="114"/>
      <c r="G3" s="114"/>
      <c r="H3" s="114"/>
      <c r="I3" s="114"/>
      <c r="J3" s="114"/>
      <c r="K3" s="114"/>
      <c r="L3" s="114"/>
      <c r="M3" s="114"/>
      <c r="N3" s="114"/>
      <c r="O3" s="114"/>
    </row>
    <row r="4" spans="1:127" s="113" customFormat="1" ht="15.75" customHeight="1" x14ac:dyDescent="0.3">
      <c r="A4" s="270" t="s">
        <v>14</v>
      </c>
      <c r="B4" s="271"/>
      <c r="C4" s="152" t="s">
        <v>362</v>
      </c>
      <c r="D4" s="114"/>
      <c r="E4" s="114"/>
      <c r="F4" s="114"/>
      <c r="G4" s="114"/>
      <c r="H4" s="114"/>
      <c r="I4" s="114"/>
      <c r="J4" s="114"/>
      <c r="K4" s="114"/>
      <c r="L4" s="114"/>
      <c r="M4" s="114"/>
      <c r="N4" s="114"/>
      <c r="O4" s="114"/>
    </row>
    <row r="5" spans="1:127" s="113" customFormat="1" ht="15.75" customHeight="1" thickBot="1" x14ac:dyDescent="0.35">
      <c r="A5" s="117"/>
      <c r="B5" s="115"/>
      <c r="C5" s="116"/>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row>
    <row r="6" spans="1:127" s="77" customFormat="1" ht="24.75" customHeight="1" thickBot="1" x14ac:dyDescent="0.35">
      <c r="A6" s="291" t="s">
        <v>337</v>
      </c>
      <c r="B6" s="292"/>
      <c r="C6" s="292"/>
      <c r="D6" s="292"/>
      <c r="E6" s="292"/>
      <c r="F6" s="292"/>
      <c r="G6" s="292"/>
      <c r="H6" s="293"/>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row>
    <row r="7" spans="1:127" s="77" customFormat="1" ht="24.75" customHeight="1" x14ac:dyDescent="0.3">
      <c r="A7" s="120"/>
      <c r="B7" s="63"/>
      <c r="C7" s="74"/>
      <c r="D7" s="119"/>
      <c r="E7" s="119"/>
      <c r="F7" s="119"/>
      <c r="G7" s="309" t="s">
        <v>285</v>
      </c>
      <c r="H7" s="309"/>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row>
    <row r="8" spans="1:127" s="77" customFormat="1" ht="24.75" customHeight="1" x14ac:dyDescent="0.3">
      <c r="A8" s="282" t="s">
        <v>248</v>
      </c>
      <c r="B8" s="283"/>
      <c r="C8" s="286" t="s">
        <v>183</v>
      </c>
      <c r="D8" s="287"/>
      <c r="E8" s="288"/>
      <c r="F8" s="286" t="s">
        <v>184</v>
      </c>
      <c r="G8" s="287"/>
      <c r="H8" s="288"/>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row>
    <row r="9" spans="1:127" s="77" customFormat="1" ht="15.6" x14ac:dyDescent="0.3">
      <c r="A9" s="284"/>
      <c r="B9" s="285"/>
      <c r="C9" s="210" t="s">
        <v>185</v>
      </c>
      <c r="D9" s="210" t="s">
        <v>186</v>
      </c>
      <c r="E9" s="210" t="s">
        <v>13</v>
      </c>
      <c r="F9" s="210" t="s">
        <v>185</v>
      </c>
      <c r="G9" s="210" t="s">
        <v>186</v>
      </c>
      <c r="H9" s="210" t="s">
        <v>13</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row>
    <row r="10" spans="1:127" s="77" customFormat="1" ht="15.6" x14ac:dyDescent="0.3">
      <c r="A10" s="310" t="s">
        <v>270</v>
      </c>
      <c r="B10" s="311"/>
      <c r="C10" s="147">
        <v>0</v>
      </c>
      <c r="D10" s="147">
        <v>1809.27</v>
      </c>
      <c r="E10" s="198">
        <f>C10+D10</f>
        <v>1809.27</v>
      </c>
      <c r="F10" s="147">
        <v>0.17210806999999997</v>
      </c>
      <c r="G10" s="147">
        <v>8732.1075942399711</v>
      </c>
      <c r="H10" s="198">
        <f>F10+G10</f>
        <v>8732.279702309972</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row>
    <row r="11" spans="1:127" s="77" customFormat="1" ht="15.75" customHeight="1" x14ac:dyDescent="0.3">
      <c r="A11" s="310" t="s">
        <v>278</v>
      </c>
      <c r="B11" s="311"/>
      <c r="C11" s="147">
        <v>0</v>
      </c>
      <c r="D11" s="147">
        <v>3648.5997739500003</v>
      </c>
      <c r="E11" s="198">
        <f>C11+D11</f>
        <v>3648.5997739500003</v>
      </c>
      <c r="F11" s="147">
        <v>200.54622689999928</v>
      </c>
      <c r="G11" s="147">
        <v>11720.763201829968</v>
      </c>
      <c r="H11" s="198">
        <f>F11+G11</f>
        <v>11921.309428729968</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row>
    <row r="12" spans="1:127" s="77" customFormat="1" ht="15" customHeight="1" x14ac:dyDescent="0.3">
      <c r="A12" s="289" t="s">
        <v>188</v>
      </c>
      <c r="B12" s="312"/>
      <c r="C12" s="195">
        <f>SUM(C10:C11)</f>
        <v>0</v>
      </c>
      <c r="D12" s="195">
        <f t="shared" ref="D12:H12" si="0">SUM(D10:D11)</f>
        <v>5457.8697739500003</v>
      </c>
      <c r="E12" s="195">
        <f t="shared" si="0"/>
        <v>5457.8697739500003</v>
      </c>
      <c r="F12" s="195">
        <f t="shared" si="0"/>
        <v>200.71833496999929</v>
      </c>
      <c r="G12" s="195">
        <f t="shared" si="0"/>
        <v>20452.870796069939</v>
      </c>
      <c r="H12" s="195">
        <f t="shared" si="0"/>
        <v>20653.589131039938</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row>
    <row r="13" spans="1:127" s="77" customFormat="1" ht="15.6" x14ac:dyDescent="0.3">
      <c r="A13" s="313" t="s">
        <v>189</v>
      </c>
      <c r="B13" s="314"/>
      <c r="C13" s="148"/>
      <c r="D13" s="148"/>
      <c r="E13" s="202">
        <f>C13+D13</f>
        <v>0</v>
      </c>
      <c r="F13" s="148"/>
      <c r="G13" s="148"/>
      <c r="H13" s="202">
        <f>F13+G13</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row>
    <row r="14" spans="1:127" s="77" customFormat="1" ht="16.2" thickBot="1" x14ac:dyDescent="0.35">
      <c r="A14" s="118"/>
      <c r="B14" s="118"/>
      <c r="C14" s="70"/>
      <c r="D14" s="119"/>
      <c r="E14" s="119"/>
      <c r="F14" s="119"/>
      <c r="G14" s="119"/>
      <c r="H14" s="119"/>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row>
    <row r="15" spans="1:127" s="77" customFormat="1" ht="24.75" customHeight="1" thickBot="1" x14ac:dyDescent="0.35">
      <c r="A15" s="291" t="s">
        <v>338</v>
      </c>
      <c r="B15" s="292"/>
      <c r="C15" s="292"/>
      <c r="D15" s="292"/>
      <c r="E15" s="292"/>
      <c r="F15" s="292"/>
      <c r="G15" s="292"/>
      <c r="H15" s="293"/>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row>
    <row r="16" spans="1:127" s="77" customFormat="1" ht="17.399999999999999" x14ac:dyDescent="0.3">
      <c r="A16" s="120"/>
      <c r="B16" s="63"/>
      <c r="C16" s="74"/>
      <c r="D16" s="119"/>
      <c r="E16" s="119"/>
      <c r="F16" s="119"/>
      <c r="G16" s="309" t="s">
        <v>285</v>
      </c>
      <c r="H16" s="309"/>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row>
    <row r="17" spans="1:77" s="77" customFormat="1" ht="24.75" customHeight="1" x14ac:dyDescent="0.3">
      <c r="A17" s="282" t="s">
        <v>248</v>
      </c>
      <c r="B17" s="283"/>
      <c r="C17" s="286" t="s">
        <v>183</v>
      </c>
      <c r="D17" s="287"/>
      <c r="E17" s="288"/>
      <c r="F17" s="286" t="s">
        <v>184</v>
      </c>
      <c r="G17" s="287"/>
      <c r="H17" s="288"/>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row>
    <row r="18" spans="1:77" s="77" customFormat="1" ht="24.75" customHeight="1" x14ac:dyDescent="0.3">
      <c r="A18" s="284"/>
      <c r="B18" s="285"/>
      <c r="C18" s="210" t="s">
        <v>185</v>
      </c>
      <c r="D18" s="210" t="s">
        <v>186</v>
      </c>
      <c r="E18" s="210" t="s">
        <v>13</v>
      </c>
      <c r="F18" s="210" t="s">
        <v>185</v>
      </c>
      <c r="G18" s="210" t="s">
        <v>186</v>
      </c>
      <c r="H18" s="210" t="s">
        <v>13</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row>
    <row r="19" spans="1:77" s="77" customFormat="1" ht="15.6" x14ac:dyDescent="0.3">
      <c r="A19" s="310" t="s">
        <v>270</v>
      </c>
      <c r="B19" s="311"/>
      <c r="C19" s="147">
        <v>0</v>
      </c>
      <c r="D19" s="147">
        <v>17.25</v>
      </c>
      <c r="E19" s="198">
        <f>C19+D19</f>
        <v>17.25</v>
      </c>
      <c r="F19" s="147">
        <v>0</v>
      </c>
      <c r="G19" s="147">
        <v>279.69838721999992</v>
      </c>
      <c r="H19" s="198">
        <f t="shared" ref="H19:H20" si="1">F19+G19</f>
        <v>279.69838721999992</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row>
    <row r="20" spans="1:77" s="77" customFormat="1" ht="15.6" x14ac:dyDescent="0.3">
      <c r="A20" s="310" t="s">
        <v>187</v>
      </c>
      <c r="B20" s="311"/>
      <c r="C20" s="147">
        <v>0</v>
      </c>
      <c r="D20" s="147">
        <v>0</v>
      </c>
      <c r="E20" s="198">
        <f>C20+D20</f>
        <v>0</v>
      </c>
      <c r="F20" s="147">
        <v>0</v>
      </c>
      <c r="G20" s="147">
        <v>210.95179154000002</v>
      </c>
      <c r="H20" s="198">
        <f t="shared" si="1"/>
        <v>210.95179154000002</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row>
    <row r="21" spans="1:77" s="77" customFormat="1" ht="15.6" x14ac:dyDescent="0.3">
      <c r="A21" s="289" t="s">
        <v>188</v>
      </c>
      <c r="B21" s="290"/>
      <c r="C21" s="195">
        <f>SUM(C19:C20)</f>
        <v>0</v>
      </c>
      <c r="D21" s="195">
        <f t="shared" ref="D21:H21" si="2">SUM(D19:D20)</f>
        <v>17.25</v>
      </c>
      <c r="E21" s="195">
        <f t="shared" si="2"/>
        <v>17.25</v>
      </c>
      <c r="F21" s="195">
        <f t="shared" si="2"/>
        <v>0</v>
      </c>
      <c r="G21" s="195">
        <f t="shared" si="2"/>
        <v>490.6501787599999</v>
      </c>
      <c r="H21" s="195">
        <f t="shared" si="2"/>
        <v>490.6501787599999</v>
      </c>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row>
    <row r="22" spans="1:77" s="77" customFormat="1" ht="16.2" thickBot="1" x14ac:dyDescent="0.35">
      <c r="A22" s="118"/>
      <c r="B22" s="118"/>
      <c r="C22" s="70"/>
      <c r="D22" s="119"/>
      <c r="E22" s="119"/>
      <c r="F22" s="119"/>
      <c r="G22" s="119"/>
      <c r="H22" s="119"/>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row>
    <row r="23" spans="1:77" s="113" customFormat="1" ht="28.5" customHeight="1" thickBot="1" x14ac:dyDescent="0.35">
      <c r="A23" s="257" t="s">
        <v>339</v>
      </c>
      <c r="B23" s="258"/>
      <c r="C23" s="258"/>
      <c r="D23" s="258"/>
      <c r="E23" s="258"/>
      <c r="F23" s="258"/>
      <c r="G23" s="258"/>
      <c r="H23" s="258"/>
      <c r="I23" s="258"/>
      <c r="J23" s="258"/>
      <c r="K23" s="258"/>
      <c r="L23" s="258"/>
      <c r="M23" s="258"/>
      <c r="N23" s="258"/>
      <c r="O23" s="258"/>
      <c r="P23" s="259"/>
      <c r="Q23" s="114"/>
      <c r="R23" s="114"/>
      <c r="S23" s="114"/>
      <c r="T23" s="114"/>
      <c r="U23" s="114"/>
      <c r="V23" s="114"/>
      <c r="W23" s="114"/>
      <c r="X23" s="114"/>
      <c r="Y23" s="114"/>
      <c r="Z23" s="114"/>
      <c r="AA23" s="114"/>
    </row>
    <row r="24" spans="1:77" ht="17.399999999999999" customHeight="1" x14ac:dyDescent="0.3">
      <c r="F24" s="320"/>
      <c r="G24" s="320"/>
      <c r="H24" s="320"/>
      <c r="I24" s="320"/>
      <c r="M24" s="77"/>
      <c r="N24" s="122"/>
      <c r="O24" s="278" t="s">
        <v>285</v>
      </c>
      <c r="P24" s="278"/>
      <c r="Q24" s="114"/>
      <c r="R24" s="114"/>
      <c r="S24" s="114"/>
      <c r="T24" s="114"/>
      <c r="U24" s="114"/>
      <c r="V24" s="114"/>
      <c r="W24" s="114"/>
      <c r="X24" s="114"/>
      <c r="Y24" s="114"/>
      <c r="Z24" s="114"/>
      <c r="AA24" s="114"/>
    </row>
    <row r="25" spans="1:77" s="123" customFormat="1" ht="59.25" customHeight="1" x14ac:dyDescent="0.3">
      <c r="A25" s="322" t="s">
        <v>129</v>
      </c>
      <c r="B25" s="255" t="s">
        <v>130</v>
      </c>
      <c r="C25" s="265" t="s">
        <v>131</v>
      </c>
      <c r="D25" s="299" t="s">
        <v>51</v>
      </c>
      <c r="E25" s="306"/>
      <c r="F25" s="306"/>
      <c r="G25" s="300"/>
      <c r="H25" s="238" t="s">
        <v>52</v>
      </c>
      <c r="I25" s="299" t="s">
        <v>58</v>
      </c>
      <c r="J25" s="300"/>
      <c r="K25" s="299" t="s">
        <v>57</v>
      </c>
      <c r="L25" s="306"/>
      <c r="M25" s="306"/>
      <c r="N25" s="300"/>
      <c r="O25" s="238" t="s">
        <v>125</v>
      </c>
      <c r="P25" s="238" t="s">
        <v>126</v>
      </c>
      <c r="Q25" s="114"/>
      <c r="R25" s="114"/>
      <c r="S25" s="114"/>
      <c r="T25" s="114"/>
      <c r="U25" s="114"/>
      <c r="V25" s="114"/>
      <c r="W25" s="114"/>
      <c r="X25" s="114"/>
      <c r="Y25" s="114"/>
      <c r="Z25" s="114"/>
      <c r="AA25" s="114"/>
    </row>
    <row r="26" spans="1:77" s="123" customFormat="1" ht="38.25" customHeight="1" x14ac:dyDescent="0.3">
      <c r="A26" s="322"/>
      <c r="B26" s="256"/>
      <c r="C26" s="265"/>
      <c r="D26" s="124" t="s">
        <v>56</v>
      </c>
      <c r="E26" s="124" t="s">
        <v>132</v>
      </c>
      <c r="F26" s="124" t="s">
        <v>133</v>
      </c>
      <c r="G26" s="124" t="s">
        <v>134</v>
      </c>
      <c r="H26" s="239"/>
      <c r="I26" s="125" t="s">
        <v>59</v>
      </c>
      <c r="J26" s="125" t="s">
        <v>60</v>
      </c>
      <c r="K26" s="124" t="s">
        <v>48</v>
      </c>
      <c r="L26" s="125" t="s">
        <v>49</v>
      </c>
      <c r="M26" s="125" t="s">
        <v>55</v>
      </c>
      <c r="N26" s="125" t="s">
        <v>13</v>
      </c>
      <c r="O26" s="239"/>
      <c r="P26" s="239"/>
      <c r="Q26" s="114"/>
      <c r="R26" s="114"/>
      <c r="S26" s="114"/>
      <c r="T26" s="114"/>
      <c r="U26" s="114"/>
      <c r="V26" s="114"/>
      <c r="W26" s="114"/>
      <c r="X26" s="114"/>
      <c r="Y26" s="114"/>
      <c r="Z26" s="114"/>
      <c r="AA26" s="114"/>
    </row>
    <row r="27" spans="1:77" ht="16.5" customHeight="1" x14ac:dyDescent="0.3">
      <c r="A27" s="275">
        <v>1</v>
      </c>
      <c r="B27" s="272" t="s">
        <v>135</v>
      </c>
      <c r="C27" s="126" t="s">
        <v>84</v>
      </c>
      <c r="D27" s="149">
        <v>0</v>
      </c>
      <c r="E27" s="149">
        <v>0</v>
      </c>
      <c r="F27" s="149">
        <v>0</v>
      </c>
      <c r="G27" s="199">
        <f t="shared" ref="G27:G46" si="3">E27+F27</f>
        <v>0</v>
      </c>
      <c r="H27" s="149">
        <v>0</v>
      </c>
      <c r="I27" s="149">
        <v>0</v>
      </c>
      <c r="J27" s="149">
        <v>0</v>
      </c>
      <c r="K27" s="149">
        <v>0</v>
      </c>
      <c r="L27" s="149">
        <v>0</v>
      </c>
      <c r="M27" s="149">
        <v>0</v>
      </c>
      <c r="N27" s="199">
        <f>K27+L27+M27</f>
        <v>0</v>
      </c>
      <c r="O27" s="149">
        <v>0</v>
      </c>
      <c r="P27" s="149">
        <v>0</v>
      </c>
      <c r="Q27" s="114"/>
      <c r="R27" s="114"/>
      <c r="S27" s="114"/>
      <c r="T27" s="114"/>
      <c r="U27" s="114"/>
      <c r="V27" s="114"/>
      <c r="W27" s="114"/>
      <c r="X27" s="114"/>
      <c r="Y27" s="114"/>
      <c r="Z27" s="114"/>
      <c r="AA27" s="114"/>
    </row>
    <row r="28" spans="1:77" ht="15" customHeight="1" x14ac:dyDescent="0.3">
      <c r="A28" s="276"/>
      <c r="B28" s="273"/>
      <c r="C28" s="126" t="s">
        <v>85</v>
      </c>
      <c r="D28" s="149">
        <v>0</v>
      </c>
      <c r="E28" s="149">
        <v>0</v>
      </c>
      <c r="F28" s="149">
        <v>0</v>
      </c>
      <c r="G28" s="199">
        <f t="shared" si="3"/>
        <v>0</v>
      </c>
      <c r="H28" s="149">
        <v>0</v>
      </c>
      <c r="I28" s="149">
        <v>0</v>
      </c>
      <c r="J28" s="149">
        <v>0</v>
      </c>
      <c r="K28" s="149">
        <v>0</v>
      </c>
      <c r="L28" s="149">
        <v>0</v>
      </c>
      <c r="M28" s="149">
        <v>0</v>
      </c>
      <c r="N28" s="199">
        <f t="shared" ref="N28:N94" si="4">K28+L28+M28</f>
        <v>0</v>
      </c>
      <c r="O28" s="149">
        <v>0</v>
      </c>
      <c r="P28" s="149">
        <v>0</v>
      </c>
      <c r="Q28" s="127"/>
      <c r="R28" s="127"/>
      <c r="S28" s="127"/>
      <c r="T28" s="127"/>
    </row>
    <row r="29" spans="1:77" ht="15" customHeight="1" x14ac:dyDescent="0.3">
      <c r="A29" s="276"/>
      <c r="B29" s="273"/>
      <c r="C29" s="126" t="s">
        <v>87</v>
      </c>
      <c r="D29" s="149">
        <v>0</v>
      </c>
      <c r="E29" s="149">
        <v>0</v>
      </c>
      <c r="F29" s="149">
        <v>0</v>
      </c>
      <c r="G29" s="199">
        <f t="shared" si="3"/>
        <v>0</v>
      </c>
      <c r="H29" s="149">
        <v>0</v>
      </c>
      <c r="I29" s="149">
        <v>0</v>
      </c>
      <c r="J29" s="149">
        <v>0</v>
      </c>
      <c r="K29" s="149">
        <v>0</v>
      </c>
      <c r="L29" s="149">
        <v>0</v>
      </c>
      <c r="M29" s="149">
        <v>0</v>
      </c>
      <c r="N29" s="199">
        <f t="shared" si="4"/>
        <v>0</v>
      </c>
      <c r="O29" s="149">
        <v>0</v>
      </c>
      <c r="P29" s="149">
        <v>0</v>
      </c>
      <c r="Q29" s="127"/>
      <c r="R29" s="127"/>
      <c r="S29" s="127"/>
      <c r="T29" s="127"/>
    </row>
    <row r="30" spans="1:77" ht="15" customHeight="1" x14ac:dyDescent="0.3">
      <c r="A30" s="276"/>
      <c r="B30" s="273"/>
      <c r="C30" s="126" t="s">
        <v>136</v>
      </c>
      <c r="D30" s="149">
        <v>0</v>
      </c>
      <c r="E30" s="149">
        <v>0</v>
      </c>
      <c r="F30" s="149">
        <v>0</v>
      </c>
      <c r="G30" s="199">
        <f t="shared" si="3"/>
        <v>0</v>
      </c>
      <c r="H30" s="149">
        <v>0</v>
      </c>
      <c r="I30" s="149">
        <v>0</v>
      </c>
      <c r="J30" s="149">
        <v>0</v>
      </c>
      <c r="K30" s="149">
        <v>0</v>
      </c>
      <c r="L30" s="149">
        <v>0</v>
      </c>
      <c r="M30" s="149">
        <v>0</v>
      </c>
      <c r="N30" s="199">
        <f t="shared" si="4"/>
        <v>0</v>
      </c>
      <c r="O30" s="149">
        <v>0</v>
      </c>
      <c r="P30" s="149">
        <v>0</v>
      </c>
      <c r="Q30" s="127"/>
      <c r="R30" s="127"/>
      <c r="S30" s="127"/>
      <c r="T30" s="127"/>
    </row>
    <row r="31" spans="1:77" ht="31.2" x14ac:dyDescent="0.3">
      <c r="A31" s="276"/>
      <c r="B31" s="273"/>
      <c r="C31" s="126" t="s">
        <v>90</v>
      </c>
      <c r="D31" s="149">
        <v>0</v>
      </c>
      <c r="E31" s="149">
        <v>0</v>
      </c>
      <c r="F31" s="149">
        <v>0</v>
      </c>
      <c r="G31" s="199">
        <f t="shared" si="3"/>
        <v>0</v>
      </c>
      <c r="H31" s="149">
        <v>0</v>
      </c>
      <c r="I31" s="149">
        <v>0</v>
      </c>
      <c r="J31" s="149">
        <v>0</v>
      </c>
      <c r="K31" s="149">
        <v>0</v>
      </c>
      <c r="L31" s="149">
        <v>0</v>
      </c>
      <c r="M31" s="149">
        <v>0</v>
      </c>
      <c r="N31" s="199">
        <f t="shared" si="4"/>
        <v>0</v>
      </c>
      <c r="O31" s="149">
        <v>0</v>
      </c>
      <c r="P31" s="149">
        <v>0</v>
      </c>
      <c r="Q31" s="127"/>
      <c r="R31" s="127"/>
      <c r="S31" s="127"/>
      <c r="T31" s="127"/>
    </row>
    <row r="32" spans="1:77" ht="46.8" x14ac:dyDescent="0.3">
      <c r="A32" s="276"/>
      <c r="B32" s="273"/>
      <c r="C32" s="126" t="s">
        <v>137</v>
      </c>
      <c r="D32" s="149">
        <v>0</v>
      </c>
      <c r="E32" s="149">
        <v>0</v>
      </c>
      <c r="F32" s="149">
        <v>0</v>
      </c>
      <c r="G32" s="199">
        <f t="shared" si="3"/>
        <v>0</v>
      </c>
      <c r="H32" s="149">
        <v>0</v>
      </c>
      <c r="I32" s="149">
        <v>0</v>
      </c>
      <c r="J32" s="149">
        <v>0</v>
      </c>
      <c r="K32" s="149">
        <v>0</v>
      </c>
      <c r="L32" s="149">
        <v>0</v>
      </c>
      <c r="M32" s="149">
        <v>0</v>
      </c>
      <c r="N32" s="199">
        <f t="shared" si="4"/>
        <v>0</v>
      </c>
      <c r="O32" s="149">
        <v>0</v>
      </c>
      <c r="P32" s="149">
        <v>0</v>
      </c>
      <c r="Q32" s="127"/>
      <c r="R32" s="127"/>
      <c r="S32" s="127"/>
      <c r="T32" s="127"/>
    </row>
    <row r="33" spans="1:20" ht="46.8" x14ac:dyDescent="0.3">
      <c r="A33" s="276"/>
      <c r="B33" s="273"/>
      <c r="C33" s="126" t="s">
        <v>138</v>
      </c>
      <c r="D33" s="149">
        <v>0</v>
      </c>
      <c r="E33" s="149">
        <v>0</v>
      </c>
      <c r="F33" s="149">
        <v>0</v>
      </c>
      <c r="G33" s="199">
        <f t="shared" si="3"/>
        <v>0</v>
      </c>
      <c r="H33" s="149">
        <v>0</v>
      </c>
      <c r="I33" s="149">
        <v>0</v>
      </c>
      <c r="J33" s="149">
        <v>0</v>
      </c>
      <c r="K33" s="149">
        <v>0</v>
      </c>
      <c r="L33" s="149">
        <v>0</v>
      </c>
      <c r="M33" s="149">
        <v>0</v>
      </c>
      <c r="N33" s="199">
        <f t="shared" si="4"/>
        <v>0</v>
      </c>
      <c r="O33" s="149">
        <v>0</v>
      </c>
      <c r="P33" s="149">
        <v>0</v>
      </c>
      <c r="Q33" s="127"/>
      <c r="R33" s="127"/>
      <c r="S33" s="127"/>
      <c r="T33" s="127"/>
    </row>
    <row r="34" spans="1:20" ht="15" customHeight="1" x14ac:dyDescent="0.3">
      <c r="A34" s="276"/>
      <c r="B34" s="273"/>
      <c r="C34" s="54" t="s">
        <v>86</v>
      </c>
      <c r="D34" s="149">
        <v>0</v>
      </c>
      <c r="E34" s="149">
        <v>0</v>
      </c>
      <c r="F34" s="149">
        <v>0</v>
      </c>
      <c r="G34" s="199">
        <f t="shared" si="3"/>
        <v>0</v>
      </c>
      <c r="H34" s="149">
        <v>0</v>
      </c>
      <c r="I34" s="149">
        <v>0</v>
      </c>
      <c r="J34" s="149">
        <v>0</v>
      </c>
      <c r="K34" s="149">
        <v>0</v>
      </c>
      <c r="L34" s="149">
        <v>0</v>
      </c>
      <c r="M34" s="149">
        <v>0</v>
      </c>
      <c r="N34" s="199">
        <f t="shared" si="4"/>
        <v>0</v>
      </c>
      <c r="O34" s="149">
        <v>0</v>
      </c>
      <c r="P34" s="149">
        <v>0</v>
      </c>
      <c r="Q34" s="127"/>
      <c r="R34" s="127"/>
      <c r="S34" s="127"/>
      <c r="T34" s="127"/>
    </row>
    <row r="35" spans="1:20" ht="15" customHeight="1" x14ac:dyDescent="0.3">
      <c r="A35" s="276"/>
      <c r="B35" s="273"/>
      <c r="C35" s="126" t="s">
        <v>88</v>
      </c>
      <c r="D35" s="149">
        <v>0</v>
      </c>
      <c r="E35" s="149">
        <v>0</v>
      </c>
      <c r="F35" s="149">
        <v>0</v>
      </c>
      <c r="G35" s="199">
        <f t="shared" si="3"/>
        <v>0</v>
      </c>
      <c r="H35" s="149">
        <v>0</v>
      </c>
      <c r="I35" s="149">
        <v>0</v>
      </c>
      <c r="J35" s="149">
        <v>0</v>
      </c>
      <c r="K35" s="149">
        <v>0</v>
      </c>
      <c r="L35" s="149">
        <v>0</v>
      </c>
      <c r="M35" s="149">
        <v>0</v>
      </c>
      <c r="N35" s="199">
        <f t="shared" si="4"/>
        <v>0</v>
      </c>
      <c r="O35" s="149">
        <v>0</v>
      </c>
      <c r="P35" s="149">
        <v>0</v>
      </c>
      <c r="Q35" s="127"/>
      <c r="R35" s="127"/>
      <c r="S35" s="127"/>
      <c r="T35" s="127"/>
    </row>
    <row r="36" spans="1:20" ht="31.2" x14ac:dyDescent="0.3">
      <c r="A36" s="276"/>
      <c r="B36" s="273"/>
      <c r="C36" s="126" t="s">
        <v>89</v>
      </c>
      <c r="D36" s="149">
        <v>0</v>
      </c>
      <c r="E36" s="149">
        <v>0</v>
      </c>
      <c r="F36" s="149">
        <v>0</v>
      </c>
      <c r="G36" s="199">
        <f t="shared" si="3"/>
        <v>0</v>
      </c>
      <c r="H36" s="149">
        <v>7.4065182800000002</v>
      </c>
      <c r="I36" s="149">
        <v>7.4065182800000002</v>
      </c>
      <c r="J36" s="149">
        <v>0</v>
      </c>
      <c r="K36" s="149">
        <v>0</v>
      </c>
      <c r="L36" s="149">
        <v>0</v>
      </c>
      <c r="M36" s="149">
        <v>0</v>
      </c>
      <c r="N36" s="199">
        <f t="shared" si="4"/>
        <v>0</v>
      </c>
      <c r="O36" s="149">
        <v>0.58763299999999996</v>
      </c>
      <c r="P36" s="149">
        <v>0</v>
      </c>
      <c r="Q36" s="127"/>
      <c r="R36" s="127"/>
      <c r="S36" s="127"/>
      <c r="T36" s="127"/>
    </row>
    <row r="37" spans="1:20" ht="31.2" x14ac:dyDescent="0.3">
      <c r="A37" s="276"/>
      <c r="B37" s="273"/>
      <c r="C37" s="126" t="s">
        <v>139</v>
      </c>
      <c r="D37" s="149">
        <v>0</v>
      </c>
      <c r="E37" s="149">
        <v>0</v>
      </c>
      <c r="F37" s="149">
        <v>0</v>
      </c>
      <c r="G37" s="199">
        <f t="shared" si="3"/>
        <v>0</v>
      </c>
      <c r="H37" s="149">
        <v>0</v>
      </c>
      <c r="I37" s="149">
        <v>0</v>
      </c>
      <c r="J37" s="149">
        <v>0</v>
      </c>
      <c r="K37" s="149">
        <v>0</v>
      </c>
      <c r="L37" s="149">
        <v>0</v>
      </c>
      <c r="M37" s="149">
        <v>0</v>
      </c>
      <c r="N37" s="199">
        <f t="shared" si="4"/>
        <v>0</v>
      </c>
      <c r="O37" s="149">
        <v>0</v>
      </c>
      <c r="P37" s="149">
        <v>0</v>
      </c>
      <c r="Q37" s="127"/>
      <c r="R37" s="127"/>
      <c r="S37" s="127"/>
      <c r="T37" s="127"/>
    </row>
    <row r="38" spans="1:20" ht="46.8" x14ac:dyDescent="0.3">
      <c r="A38" s="276"/>
      <c r="B38" s="273"/>
      <c r="C38" s="126" t="s">
        <v>140</v>
      </c>
      <c r="D38" s="149">
        <v>0</v>
      </c>
      <c r="E38" s="149">
        <v>0</v>
      </c>
      <c r="F38" s="149">
        <v>0</v>
      </c>
      <c r="G38" s="199">
        <f t="shared" si="3"/>
        <v>0</v>
      </c>
      <c r="H38" s="149">
        <v>0</v>
      </c>
      <c r="I38" s="149">
        <v>0</v>
      </c>
      <c r="J38" s="149">
        <v>0</v>
      </c>
      <c r="K38" s="149">
        <v>0</v>
      </c>
      <c r="L38" s="149">
        <v>0</v>
      </c>
      <c r="M38" s="149">
        <v>0</v>
      </c>
      <c r="N38" s="199">
        <f t="shared" si="4"/>
        <v>0</v>
      </c>
      <c r="O38" s="149">
        <v>0</v>
      </c>
      <c r="P38" s="149">
        <v>0</v>
      </c>
      <c r="Q38" s="127"/>
      <c r="R38" s="127"/>
      <c r="S38" s="127"/>
      <c r="T38" s="127"/>
    </row>
    <row r="39" spans="1:20" ht="62.4" x14ac:dyDescent="0.3">
      <c r="A39" s="276"/>
      <c r="B39" s="273"/>
      <c r="C39" s="126" t="s">
        <v>65</v>
      </c>
      <c r="D39" s="149">
        <v>0</v>
      </c>
      <c r="E39" s="149">
        <v>0</v>
      </c>
      <c r="F39" s="149">
        <v>0</v>
      </c>
      <c r="G39" s="199">
        <f t="shared" si="3"/>
        <v>0</v>
      </c>
      <c r="H39" s="149">
        <v>0</v>
      </c>
      <c r="I39" s="149">
        <v>0</v>
      </c>
      <c r="J39" s="149">
        <v>0</v>
      </c>
      <c r="K39" s="149">
        <v>0</v>
      </c>
      <c r="L39" s="149">
        <v>0</v>
      </c>
      <c r="M39" s="149">
        <v>0</v>
      </c>
      <c r="N39" s="199">
        <f t="shared" si="4"/>
        <v>0</v>
      </c>
      <c r="O39" s="149">
        <v>0</v>
      </c>
      <c r="P39" s="149">
        <v>0</v>
      </c>
      <c r="Q39" s="127"/>
      <c r="R39" s="127"/>
      <c r="S39" s="127"/>
      <c r="T39" s="127"/>
    </row>
    <row r="40" spans="1:20" ht="31.2" x14ac:dyDescent="0.3">
      <c r="A40" s="276"/>
      <c r="B40" s="273"/>
      <c r="C40" s="126" t="s">
        <v>141</v>
      </c>
      <c r="D40" s="149">
        <v>0</v>
      </c>
      <c r="E40" s="149">
        <v>0</v>
      </c>
      <c r="F40" s="149">
        <v>0</v>
      </c>
      <c r="G40" s="199">
        <f t="shared" si="3"/>
        <v>0</v>
      </c>
      <c r="H40" s="149">
        <v>0</v>
      </c>
      <c r="I40" s="149">
        <v>0</v>
      </c>
      <c r="J40" s="149">
        <v>0</v>
      </c>
      <c r="K40" s="149">
        <v>0</v>
      </c>
      <c r="L40" s="149">
        <v>0</v>
      </c>
      <c r="M40" s="149">
        <v>0</v>
      </c>
      <c r="N40" s="199">
        <f t="shared" si="4"/>
        <v>0</v>
      </c>
      <c r="O40" s="149">
        <v>0</v>
      </c>
      <c r="P40" s="149">
        <v>0</v>
      </c>
      <c r="Q40" s="127"/>
      <c r="R40" s="127"/>
      <c r="S40" s="127"/>
      <c r="T40" s="127"/>
    </row>
    <row r="41" spans="1:20" ht="62.4" x14ac:dyDescent="0.3">
      <c r="A41" s="276"/>
      <c r="B41" s="273"/>
      <c r="C41" s="126" t="s">
        <v>142</v>
      </c>
      <c r="D41" s="149">
        <v>0</v>
      </c>
      <c r="E41" s="149">
        <v>0</v>
      </c>
      <c r="F41" s="149">
        <v>0</v>
      </c>
      <c r="G41" s="199">
        <f t="shared" si="3"/>
        <v>0</v>
      </c>
      <c r="H41" s="149">
        <v>0</v>
      </c>
      <c r="I41" s="149">
        <v>0</v>
      </c>
      <c r="J41" s="149">
        <v>0</v>
      </c>
      <c r="K41" s="149">
        <v>0</v>
      </c>
      <c r="L41" s="149">
        <v>0</v>
      </c>
      <c r="M41" s="149">
        <v>0</v>
      </c>
      <c r="N41" s="199">
        <f t="shared" si="4"/>
        <v>0</v>
      </c>
      <c r="O41" s="149">
        <v>0</v>
      </c>
      <c r="P41" s="149">
        <v>0</v>
      </c>
      <c r="Q41" s="127"/>
      <c r="R41" s="127"/>
      <c r="S41" s="127"/>
      <c r="T41" s="127"/>
    </row>
    <row r="42" spans="1:20" ht="62.4" x14ac:dyDescent="0.3">
      <c r="A42" s="276"/>
      <c r="B42" s="273"/>
      <c r="C42" s="126" t="s">
        <v>143</v>
      </c>
      <c r="D42" s="149">
        <v>0</v>
      </c>
      <c r="E42" s="149">
        <v>0</v>
      </c>
      <c r="F42" s="149">
        <v>0</v>
      </c>
      <c r="G42" s="199">
        <f t="shared" si="3"/>
        <v>0</v>
      </c>
      <c r="H42" s="149">
        <v>0</v>
      </c>
      <c r="I42" s="149">
        <v>0</v>
      </c>
      <c r="J42" s="149">
        <v>0</v>
      </c>
      <c r="K42" s="149">
        <v>0</v>
      </c>
      <c r="L42" s="149">
        <v>0</v>
      </c>
      <c r="M42" s="149">
        <v>0</v>
      </c>
      <c r="N42" s="199">
        <f t="shared" si="4"/>
        <v>0</v>
      </c>
      <c r="O42" s="149">
        <v>0</v>
      </c>
      <c r="P42" s="149">
        <v>0</v>
      </c>
      <c r="Q42" s="127"/>
      <c r="R42" s="127"/>
      <c r="S42" s="127"/>
      <c r="T42" s="127"/>
    </row>
    <row r="43" spans="1:20" ht="93.6" x14ac:dyDescent="0.3">
      <c r="A43" s="276"/>
      <c r="B43" s="273"/>
      <c r="C43" s="126" t="s">
        <v>286</v>
      </c>
      <c r="D43" s="149">
        <v>0</v>
      </c>
      <c r="E43" s="149">
        <v>0</v>
      </c>
      <c r="F43" s="149">
        <v>0</v>
      </c>
      <c r="G43" s="199">
        <f t="shared" si="3"/>
        <v>0</v>
      </c>
      <c r="H43" s="149">
        <v>0</v>
      </c>
      <c r="I43" s="149">
        <v>0</v>
      </c>
      <c r="J43" s="149">
        <v>0</v>
      </c>
      <c r="K43" s="149">
        <v>0</v>
      </c>
      <c r="L43" s="149">
        <v>0</v>
      </c>
      <c r="M43" s="149">
        <v>0</v>
      </c>
      <c r="N43" s="199">
        <f t="shared" si="4"/>
        <v>0</v>
      </c>
      <c r="O43" s="149">
        <v>0</v>
      </c>
      <c r="P43" s="149">
        <v>0</v>
      </c>
      <c r="Q43" s="127"/>
      <c r="R43" s="127"/>
      <c r="S43" s="127"/>
      <c r="T43" s="127"/>
    </row>
    <row r="44" spans="1:20" ht="31.2" x14ac:dyDescent="0.3">
      <c r="A44" s="276"/>
      <c r="B44" s="273"/>
      <c r="C44" s="126" t="s">
        <v>144</v>
      </c>
      <c r="D44" s="149">
        <v>0</v>
      </c>
      <c r="E44" s="149">
        <v>0</v>
      </c>
      <c r="F44" s="149">
        <v>0</v>
      </c>
      <c r="G44" s="199">
        <f t="shared" si="3"/>
        <v>0</v>
      </c>
      <c r="H44" s="149">
        <v>0.95001994000000001</v>
      </c>
      <c r="I44" s="149">
        <v>0</v>
      </c>
      <c r="J44" s="149">
        <v>0</v>
      </c>
      <c r="K44" s="149">
        <v>0</v>
      </c>
      <c r="L44" s="149">
        <v>0</v>
      </c>
      <c r="M44" s="149">
        <v>0.95001994000000001</v>
      </c>
      <c r="N44" s="199">
        <f t="shared" si="4"/>
        <v>0.95001994000000001</v>
      </c>
      <c r="O44" s="149">
        <v>3.644E-2</v>
      </c>
      <c r="P44" s="149">
        <v>0</v>
      </c>
      <c r="Q44" s="127"/>
      <c r="R44" s="127"/>
      <c r="S44" s="127"/>
      <c r="T44" s="127"/>
    </row>
    <row r="45" spans="1:20" ht="15" customHeight="1" x14ac:dyDescent="0.3">
      <c r="A45" s="276"/>
      <c r="B45" s="273"/>
      <c r="C45" s="126" t="s">
        <v>145</v>
      </c>
      <c r="D45" s="149">
        <v>0</v>
      </c>
      <c r="E45" s="149">
        <v>0</v>
      </c>
      <c r="F45" s="149">
        <v>0</v>
      </c>
      <c r="G45" s="199">
        <f t="shared" si="3"/>
        <v>0</v>
      </c>
      <c r="H45" s="149">
        <v>0</v>
      </c>
      <c r="I45" s="149">
        <v>0</v>
      </c>
      <c r="J45" s="149">
        <v>0</v>
      </c>
      <c r="K45" s="149">
        <v>0</v>
      </c>
      <c r="L45" s="149">
        <v>0</v>
      </c>
      <c r="M45" s="149">
        <v>0</v>
      </c>
      <c r="N45" s="199">
        <f t="shared" si="4"/>
        <v>0</v>
      </c>
      <c r="O45" s="149">
        <v>0</v>
      </c>
      <c r="P45" s="149">
        <v>0</v>
      </c>
      <c r="Q45" s="127"/>
      <c r="R45" s="127"/>
      <c r="S45" s="127"/>
      <c r="T45" s="127"/>
    </row>
    <row r="46" spans="1:20" ht="15" customHeight="1" x14ac:dyDescent="0.3">
      <c r="A46" s="276"/>
      <c r="B46" s="273"/>
      <c r="C46" s="126" t="s">
        <v>146</v>
      </c>
      <c r="D46" s="149">
        <v>0</v>
      </c>
      <c r="E46" s="149">
        <v>0</v>
      </c>
      <c r="F46" s="149">
        <v>0</v>
      </c>
      <c r="G46" s="199">
        <f t="shared" si="3"/>
        <v>0</v>
      </c>
      <c r="H46" s="149">
        <v>0</v>
      </c>
      <c r="I46" s="149">
        <v>0</v>
      </c>
      <c r="J46" s="149">
        <v>0</v>
      </c>
      <c r="K46" s="149">
        <v>0</v>
      </c>
      <c r="L46" s="149">
        <v>0</v>
      </c>
      <c r="M46" s="149">
        <v>0</v>
      </c>
      <c r="N46" s="199">
        <f t="shared" si="4"/>
        <v>0</v>
      </c>
      <c r="O46" s="149">
        <v>0</v>
      </c>
      <c r="P46" s="149">
        <v>0</v>
      </c>
      <c r="Q46" s="127"/>
      <c r="R46" s="127"/>
      <c r="S46" s="127"/>
      <c r="T46" s="127"/>
    </row>
    <row r="47" spans="1:20" ht="15.75" customHeight="1" x14ac:dyDescent="0.3">
      <c r="A47" s="277"/>
      <c r="B47" s="274"/>
      <c r="C47" s="178" t="s">
        <v>147</v>
      </c>
      <c r="D47" s="179">
        <f>SUM(D27:D46)</f>
        <v>0</v>
      </c>
      <c r="E47" s="179">
        <f>SUM(E27:E46)</f>
        <v>0</v>
      </c>
      <c r="F47" s="179">
        <f>SUM(F27:F46)</f>
        <v>0</v>
      </c>
      <c r="G47" s="179">
        <f t="shared" ref="G47:J47" si="5">SUM(G27:G46)</f>
        <v>0</v>
      </c>
      <c r="H47" s="179">
        <f t="shared" si="5"/>
        <v>8.3565382200000009</v>
      </c>
      <c r="I47" s="179">
        <f t="shared" si="5"/>
        <v>7.4065182800000002</v>
      </c>
      <c r="J47" s="179">
        <f t="shared" si="5"/>
        <v>0</v>
      </c>
      <c r="K47" s="179">
        <f t="shared" ref="K47" si="6">SUM(K27:K46)</f>
        <v>0</v>
      </c>
      <c r="L47" s="179">
        <f t="shared" ref="L47" si="7">SUM(L27:L46)</f>
        <v>0</v>
      </c>
      <c r="M47" s="179">
        <f t="shared" ref="M47" si="8">SUM(M27:M46)</f>
        <v>0.95001994000000001</v>
      </c>
      <c r="N47" s="179">
        <f t="shared" ref="N47" si="9">SUM(N27:N46)</f>
        <v>0.95001994000000001</v>
      </c>
      <c r="O47" s="179">
        <f t="shared" ref="O47:P47" si="10">SUM(O27:O46)</f>
        <v>0.62407299999999999</v>
      </c>
      <c r="P47" s="179">
        <f t="shared" si="10"/>
        <v>0</v>
      </c>
      <c r="Q47" s="127"/>
      <c r="R47" s="127"/>
      <c r="S47" s="127"/>
      <c r="T47" s="127"/>
    </row>
    <row r="48" spans="1:20" ht="78" x14ac:dyDescent="0.3">
      <c r="A48" s="275">
        <v>2</v>
      </c>
      <c r="B48" s="272" t="s">
        <v>148</v>
      </c>
      <c r="C48" s="54" t="s">
        <v>149</v>
      </c>
      <c r="D48" s="149">
        <v>0</v>
      </c>
      <c r="E48" s="149">
        <v>0</v>
      </c>
      <c r="F48" s="149">
        <v>0</v>
      </c>
      <c r="G48" s="199">
        <f t="shared" ref="G48:G94" si="11">E48+F48</f>
        <v>0</v>
      </c>
      <c r="H48" s="149">
        <v>0</v>
      </c>
      <c r="I48" s="149">
        <v>0</v>
      </c>
      <c r="J48" s="149">
        <v>0</v>
      </c>
      <c r="K48" s="149">
        <v>0</v>
      </c>
      <c r="L48" s="149">
        <v>0</v>
      </c>
      <c r="M48" s="149">
        <v>0</v>
      </c>
      <c r="N48" s="199">
        <f t="shared" si="4"/>
        <v>0</v>
      </c>
      <c r="O48" s="149">
        <v>0</v>
      </c>
      <c r="P48" s="149">
        <v>0</v>
      </c>
      <c r="Q48" s="127"/>
      <c r="R48" s="127"/>
      <c r="S48" s="127"/>
      <c r="T48" s="127"/>
    </row>
    <row r="49" spans="1:20" ht="15.6" x14ac:dyDescent="0.3">
      <c r="A49" s="276"/>
      <c r="B49" s="273"/>
      <c r="C49" s="54" t="s">
        <v>287</v>
      </c>
      <c r="D49" s="149">
        <v>0</v>
      </c>
      <c r="E49" s="149">
        <v>0</v>
      </c>
      <c r="F49" s="149">
        <v>0</v>
      </c>
      <c r="G49" s="199">
        <f t="shared" si="11"/>
        <v>0</v>
      </c>
      <c r="H49" s="149">
        <v>0</v>
      </c>
      <c r="I49" s="149">
        <v>0</v>
      </c>
      <c r="J49" s="149">
        <v>0</v>
      </c>
      <c r="K49" s="149">
        <v>0</v>
      </c>
      <c r="L49" s="149">
        <v>0</v>
      </c>
      <c r="M49" s="149">
        <v>0</v>
      </c>
      <c r="N49" s="199">
        <f t="shared" si="4"/>
        <v>0</v>
      </c>
      <c r="O49" s="149">
        <v>0</v>
      </c>
      <c r="P49" s="149">
        <v>0</v>
      </c>
      <c r="Q49" s="127"/>
      <c r="R49" s="127"/>
      <c r="S49" s="127"/>
      <c r="T49" s="127"/>
    </row>
    <row r="50" spans="1:20" ht="15" customHeight="1" x14ac:dyDescent="0.3">
      <c r="A50" s="276"/>
      <c r="B50" s="273"/>
      <c r="C50" s="54" t="s">
        <v>150</v>
      </c>
      <c r="D50" s="149">
        <v>0</v>
      </c>
      <c r="E50" s="149">
        <v>0</v>
      </c>
      <c r="F50" s="149">
        <v>0</v>
      </c>
      <c r="G50" s="199">
        <f t="shared" si="11"/>
        <v>0</v>
      </c>
      <c r="H50" s="149">
        <v>0</v>
      </c>
      <c r="I50" s="149">
        <v>0</v>
      </c>
      <c r="J50" s="149">
        <v>0</v>
      </c>
      <c r="K50" s="149">
        <v>0</v>
      </c>
      <c r="L50" s="149">
        <v>0</v>
      </c>
      <c r="M50" s="149">
        <v>0</v>
      </c>
      <c r="N50" s="199">
        <f t="shared" si="4"/>
        <v>0</v>
      </c>
      <c r="O50" s="149">
        <v>0</v>
      </c>
      <c r="P50" s="149">
        <v>0</v>
      </c>
      <c r="Q50" s="127"/>
      <c r="R50" s="127"/>
      <c r="S50" s="127"/>
      <c r="T50" s="127"/>
    </row>
    <row r="51" spans="1:20" ht="31.2" x14ac:dyDescent="0.3">
      <c r="A51" s="276"/>
      <c r="B51" s="273"/>
      <c r="C51" s="54" t="s">
        <v>288</v>
      </c>
      <c r="D51" s="149">
        <v>0</v>
      </c>
      <c r="E51" s="149">
        <v>0</v>
      </c>
      <c r="F51" s="149">
        <v>0</v>
      </c>
      <c r="G51" s="199">
        <f t="shared" si="11"/>
        <v>0</v>
      </c>
      <c r="H51" s="149">
        <v>0</v>
      </c>
      <c r="I51" s="149">
        <v>0</v>
      </c>
      <c r="J51" s="149">
        <v>0</v>
      </c>
      <c r="K51" s="149">
        <v>0</v>
      </c>
      <c r="L51" s="149">
        <v>0</v>
      </c>
      <c r="M51" s="149">
        <v>0</v>
      </c>
      <c r="N51" s="199">
        <f t="shared" si="4"/>
        <v>0</v>
      </c>
      <c r="O51" s="149">
        <v>0</v>
      </c>
      <c r="P51" s="149">
        <v>0</v>
      </c>
      <c r="Q51" s="127"/>
      <c r="R51" s="127"/>
      <c r="S51" s="127"/>
      <c r="T51" s="127"/>
    </row>
    <row r="52" spans="1:20" ht="31.2" x14ac:dyDescent="0.3">
      <c r="A52" s="276"/>
      <c r="B52" s="273"/>
      <c r="C52" s="54" t="s">
        <v>151</v>
      </c>
      <c r="D52" s="149">
        <v>0</v>
      </c>
      <c r="E52" s="149">
        <v>0</v>
      </c>
      <c r="F52" s="149">
        <v>0</v>
      </c>
      <c r="G52" s="199">
        <f t="shared" si="11"/>
        <v>0</v>
      </c>
      <c r="H52" s="149">
        <v>0</v>
      </c>
      <c r="I52" s="149">
        <v>0</v>
      </c>
      <c r="J52" s="149">
        <v>0</v>
      </c>
      <c r="K52" s="149">
        <v>0</v>
      </c>
      <c r="L52" s="149">
        <v>0</v>
      </c>
      <c r="M52" s="149">
        <v>0</v>
      </c>
      <c r="N52" s="199">
        <f t="shared" si="4"/>
        <v>0</v>
      </c>
      <c r="O52" s="149">
        <v>0</v>
      </c>
      <c r="P52" s="149">
        <v>0</v>
      </c>
      <c r="Q52" s="127"/>
      <c r="R52" s="127"/>
      <c r="S52" s="127"/>
      <c r="T52" s="127"/>
    </row>
    <row r="53" spans="1:20" ht="31.2" x14ac:dyDescent="0.3">
      <c r="A53" s="276"/>
      <c r="B53" s="273"/>
      <c r="C53" s="54" t="s">
        <v>289</v>
      </c>
      <c r="D53" s="149">
        <v>0</v>
      </c>
      <c r="E53" s="149">
        <v>0</v>
      </c>
      <c r="F53" s="149">
        <v>0</v>
      </c>
      <c r="G53" s="199">
        <f t="shared" si="11"/>
        <v>0</v>
      </c>
      <c r="H53" s="149">
        <v>18.300445499999999</v>
      </c>
      <c r="I53" s="149">
        <v>18.300445499999999</v>
      </c>
      <c r="J53" s="149">
        <v>0</v>
      </c>
      <c r="K53" s="149">
        <v>0</v>
      </c>
      <c r="L53" s="149">
        <v>0</v>
      </c>
      <c r="M53" s="149">
        <v>0</v>
      </c>
      <c r="N53" s="199">
        <f t="shared" si="4"/>
        <v>0</v>
      </c>
      <c r="O53" s="149">
        <v>3.0774810000000001</v>
      </c>
      <c r="P53" s="149">
        <v>0</v>
      </c>
      <c r="Q53" s="127"/>
      <c r="R53" s="127"/>
      <c r="S53" s="127"/>
      <c r="T53" s="127"/>
    </row>
    <row r="54" spans="1:20" ht="15" customHeight="1" x14ac:dyDescent="0.3">
      <c r="A54" s="276"/>
      <c r="B54" s="273"/>
      <c r="C54" s="321" t="s">
        <v>152</v>
      </c>
      <c r="D54" s="149">
        <v>0</v>
      </c>
      <c r="E54" s="149">
        <v>0</v>
      </c>
      <c r="F54" s="149">
        <v>0</v>
      </c>
      <c r="G54" s="199">
        <f t="shared" si="11"/>
        <v>0</v>
      </c>
      <c r="H54" s="149">
        <v>0</v>
      </c>
      <c r="I54" s="149">
        <v>0</v>
      </c>
      <c r="J54" s="149">
        <v>0</v>
      </c>
      <c r="K54" s="149">
        <v>0</v>
      </c>
      <c r="L54" s="149">
        <v>0</v>
      </c>
      <c r="M54" s="149">
        <v>0</v>
      </c>
      <c r="N54" s="199">
        <f t="shared" si="4"/>
        <v>0</v>
      </c>
      <c r="O54" s="149">
        <v>0</v>
      </c>
      <c r="P54" s="149">
        <v>0</v>
      </c>
      <c r="Q54" s="127"/>
      <c r="R54" s="127"/>
      <c r="S54" s="127"/>
      <c r="T54" s="127"/>
    </row>
    <row r="55" spans="1:20" ht="15" customHeight="1" x14ac:dyDescent="0.3">
      <c r="A55" s="276"/>
      <c r="B55" s="273"/>
      <c r="C55" s="321"/>
      <c r="D55" s="149">
        <v>0</v>
      </c>
      <c r="E55" s="149">
        <v>0</v>
      </c>
      <c r="F55" s="149">
        <v>0</v>
      </c>
      <c r="G55" s="199">
        <f t="shared" si="11"/>
        <v>0</v>
      </c>
      <c r="H55" s="149">
        <v>0</v>
      </c>
      <c r="I55" s="149">
        <v>0</v>
      </c>
      <c r="J55" s="149">
        <v>0</v>
      </c>
      <c r="K55" s="149">
        <v>0</v>
      </c>
      <c r="L55" s="149">
        <v>0</v>
      </c>
      <c r="M55" s="149">
        <v>0</v>
      </c>
      <c r="N55" s="199">
        <f t="shared" si="4"/>
        <v>0</v>
      </c>
      <c r="O55" s="149">
        <v>0</v>
      </c>
      <c r="P55" s="149">
        <v>0</v>
      </c>
      <c r="Q55" s="127"/>
      <c r="R55" s="127"/>
      <c r="S55" s="127"/>
      <c r="T55" s="127"/>
    </row>
    <row r="56" spans="1:20" ht="31.2" x14ac:dyDescent="0.3">
      <c r="A56" s="276"/>
      <c r="B56" s="273"/>
      <c r="C56" s="126" t="s">
        <v>153</v>
      </c>
      <c r="D56" s="149">
        <v>0</v>
      </c>
      <c r="E56" s="149">
        <v>0</v>
      </c>
      <c r="F56" s="149">
        <v>0</v>
      </c>
      <c r="G56" s="199">
        <f t="shared" si="11"/>
        <v>0</v>
      </c>
      <c r="H56" s="149">
        <v>0</v>
      </c>
      <c r="I56" s="149">
        <v>0</v>
      </c>
      <c r="J56" s="149">
        <v>0</v>
      </c>
      <c r="K56" s="149">
        <v>0</v>
      </c>
      <c r="L56" s="149">
        <v>0</v>
      </c>
      <c r="M56" s="149">
        <v>0</v>
      </c>
      <c r="N56" s="199">
        <f t="shared" si="4"/>
        <v>0</v>
      </c>
      <c r="O56" s="149">
        <v>0</v>
      </c>
      <c r="P56" s="149">
        <v>0</v>
      </c>
      <c r="Q56" s="127"/>
      <c r="R56" s="127"/>
      <c r="S56" s="127"/>
      <c r="T56" s="127"/>
    </row>
    <row r="57" spans="1:20" ht="46.8" x14ac:dyDescent="0.3">
      <c r="A57" s="276"/>
      <c r="B57" s="273"/>
      <c r="C57" s="54" t="s">
        <v>71</v>
      </c>
      <c r="D57" s="149">
        <v>0</v>
      </c>
      <c r="E57" s="149">
        <v>0</v>
      </c>
      <c r="F57" s="149">
        <v>0</v>
      </c>
      <c r="G57" s="199">
        <f t="shared" si="11"/>
        <v>0</v>
      </c>
      <c r="H57" s="149">
        <v>36.787337909999998</v>
      </c>
      <c r="I57" s="149">
        <v>36.787337909999998</v>
      </c>
      <c r="J57" s="149">
        <v>0</v>
      </c>
      <c r="K57" s="149">
        <v>0</v>
      </c>
      <c r="L57" s="149">
        <v>0</v>
      </c>
      <c r="M57" s="149">
        <v>0</v>
      </c>
      <c r="N57" s="199">
        <f t="shared" si="4"/>
        <v>0</v>
      </c>
      <c r="O57" s="149">
        <v>4.5868219999999997</v>
      </c>
      <c r="P57" s="149">
        <v>0</v>
      </c>
      <c r="Q57" s="127"/>
      <c r="R57" s="127"/>
      <c r="S57" s="127"/>
      <c r="T57" s="127"/>
    </row>
    <row r="58" spans="1:20" ht="15.6" x14ac:dyDescent="0.3">
      <c r="A58" s="276"/>
      <c r="B58" s="273"/>
      <c r="C58" s="126" t="s">
        <v>154</v>
      </c>
      <c r="D58" s="149">
        <v>0</v>
      </c>
      <c r="E58" s="149">
        <v>0</v>
      </c>
      <c r="F58" s="149">
        <v>0</v>
      </c>
      <c r="G58" s="199">
        <f t="shared" si="11"/>
        <v>0</v>
      </c>
      <c r="H58" s="149">
        <v>0</v>
      </c>
      <c r="I58" s="149">
        <v>0</v>
      </c>
      <c r="J58" s="149">
        <v>0</v>
      </c>
      <c r="K58" s="149">
        <v>0</v>
      </c>
      <c r="L58" s="149">
        <v>0</v>
      </c>
      <c r="M58" s="149">
        <v>0</v>
      </c>
      <c r="N58" s="199">
        <f t="shared" si="4"/>
        <v>0</v>
      </c>
      <c r="O58" s="149">
        <v>0</v>
      </c>
      <c r="P58" s="149">
        <v>0</v>
      </c>
      <c r="Q58" s="127"/>
      <c r="R58" s="127"/>
      <c r="S58" s="127"/>
      <c r="T58" s="127"/>
    </row>
    <row r="59" spans="1:20" ht="31.2" x14ac:dyDescent="0.3">
      <c r="A59" s="276"/>
      <c r="B59" s="273"/>
      <c r="C59" s="54" t="s">
        <v>155</v>
      </c>
      <c r="D59" s="149">
        <v>0</v>
      </c>
      <c r="E59" s="149">
        <v>0</v>
      </c>
      <c r="F59" s="149">
        <v>0</v>
      </c>
      <c r="G59" s="199">
        <f t="shared" si="11"/>
        <v>0</v>
      </c>
      <c r="H59" s="149">
        <v>0</v>
      </c>
      <c r="I59" s="149">
        <v>0</v>
      </c>
      <c r="J59" s="149">
        <v>0</v>
      </c>
      <c r="K59" s="149">
        <v>0</v>
      </c>
      <c r="L59" s="149">
        <v>0</v>
      </c>
      <c r="M59" s="149">
        <v>0</v>
      </c>
      <c r="N59" s="199">
        <f t="shared" si="4"/>
        <v>0</v>
      </c>
      <c r="O59" s="149">
        <v>0</v>
      </c>
      <c r="P59" s="149">
        <v>0</v>
      </c>
      <c r="Q59" s="127"/>
      <c r="R59" s="127"/>
      <c r="S59" s="127"/>
      <c r="T59" s="127"/>
    </row>
    <row r="60" spans="1:20" ht="15.75" customHeight="1" x14ac:dyDescent="0.3">
      <c r="A60" s="277"/>
      <c r="B60" s="274"/>
      <c r="C60" s="180" t="s">
        <v>147</v>
      </c>
      <c r="D60" s="179">
        <f>SUM(D48:D59)</f>
        <v>0</v>
      </c>
      <c r="E60" s="179">
        <f t="shared" ref="E60:P60" si="12">SUM(E48:E59)</f>
        <v>0</v>
      </c>
      <c r="F60" s="179">
        <f t="shared" si="12"/>
        <v>0</v>
      </c>
      <c r="G60" s="179">
        <f t="shared" si="12"/>
        <v>0</v>
      </c>
      <c r="H60" s="179">
        <f t="shared" si="12"/>
        <v>55.08778341</v>
      </c>
      <c r="I60" s="179">
        <f t="shared" si="12"/>
        <v>55.08778341</v>
      </c>
      <c r="J60" s="179">
        <f t="shared" si="12"/>
        <v>0</v>
      </c>
      <c r="K60" s="179">
        <f t="shared" si="12"/>
        <v>0</v>
      </c>
      <c r="L60" s="179">
        <f t="shared" si="12"/>
        <v>0</v>
      </c>
      <c r="M60" s="179">
        <f t="shared" si="12"/>
        <v>0</v>
      </c>
      <c r="N60" s="179">
        <f t="shared" si="12"/>
        <v>0</v>
      </c>
      <c r="O60" s="179">
        <f t="shared" si="12"/>
        <v>7.6643030000000003</v>
      </c>
      <c r="P60" s="179">
        <f t="shared" si="12"/>
        <v>0</v>
      </c>
      <c r="Q60" s="127"/>
      <c r="R60" s="127"/>
      <c r="S60" s="127"/>
      <c r="T60" s="127"/>
    </row>
    <row r="61" spans="1:20" ht="46.8" x14ac:dyDescent="0.3">
      <c r="A61" s="275">
        <v>3</v>
      </c>
      <c r="B61" s="272" t="s">
        <v>156</v>
      </c>
      <c r="C61" s="126" t="s">
        <v>157</v>
      </c>
      <c r="D61" s="149">
        <v>0</v>
      </c>
      <c r="E61" s="149">
        <v>0</v>
      </c>
      <c r="F61" s="149">
        <v>0</v>
      </c>
      <c r="G61" s="199">
        <f t="shared" si="11"/>
        <v>0</v>
      </c>
      <c r="H61" s="149">
        <v>0</v>
      </c>
      <c r="I61" s="149">
        <v>0</v>
      </c>
      <c r="J61" s="149">
        <v>0</v>
      </c>
      <c r="K61" s="149">
        <v>0</v>
      </c>
      <c r="L61" s="149">
        <v>0</v>
      </c>
      <c r="M61" s="149">
        <v>0</v>
      </c>
      <c r="N61" s="199">
        <f t="shared" si="4"/>
        <v>0</v>
      </c>
      <c r="O61" s="149">
        <v>0</v>
      </c>
      <c r="P61" s="149">
        <v>0</v>
      </c>
      <c r="Q61" s="127"/>
      <c r="R61" s="127"/>
      <c r="S61" s="127"/>
      <c r="T61" s="127"/>
    </row>
    <row r="62" spans="1:20" ht="15.75" customHeight="1" x14ac:dyDescent="0.3">
      <c r="A62" s="277"/>
      <c r="B62" s="274"/>
      <c r="C62" s="178" t="s">
        <v>147</v>
      </c>
      <c r="D62" s="179">
        <f>D61</f>
        <v>0</v>
      </c>
      <c r="E62" s="179">
        <f t="shared" ref="E62:P62" si="13">E61</f>
        <v>0</v>
      </c>
      <c r="F62" s="179">
        <f t="shared" si="13"/>
        <v>0</v>
      </c>
      <c r="G62" s="179">
        <f t="shared" si="13"/>
        <v>0</v>
      </c>
      <c r="H62" s="179">
        <f t="shared" si="13"/>
        <v>0</v>
      </c>
      <c r="I62" s="179">
        <f t="shared" si="13"/>
        <v>0</v>
      </c>
      <c r="J62" s="179">
        <f t="shared" si="13"/>
        <v>0</v>
      </c>
      <c r="K62" s="179">
        <f t="shared" si="13"/>
        <v>0</v>
      </c>
      <c r="L62" s="179">
        <f t="shared" si="13"/>
        <v>0</v>
      </c>
      <c r="M62" s="179">
        <f t="shared" si="13"/>
        <v>0</v>
      </c>
      <c r="N62" s="179">
        <f t="shared" si="13"/>
        <v>0</v>
      </c>
      <c r="O62" s="179">
        <f t="shared" si="13"/>
        <v>0</v>
      </c>
      <c r="P62" s="179">
        <f t="shared" si="13"/>
        <v>0</v>
      </c>
      <c r="Q62" s="127"/>
      <c r="R62" s="127"/>
      <c r="S62" s="127"/>
      <c r="T62" s="127"/>
    </row>
    <row r="63" spans="1:20" ht="16.5" customHeight="1" x14ac:dyDescent="0.3">
      <c r="A63" s="275">
        <v>4</v>
      </c>
      <c r="B63" s="272" t="s">
        <v>158</v>
      </c>
      <c r="C63" s="54" t="s">
        <v>159</v>
      </c>
      <c r="D63" s="149">
        <v>0</v>
      </c>
      <c r="E63" s="149">
        <v>0</v>
      </c>
      <c r="F63" s="149">
        <v>0</v>
      </c>
      <c r="G63" s="199">
        <f t="shared" si="11"/>
        <v>0</v>
      </c>
      <c r="H63" s="149">
        <v>184.85484668999999</v>
      </c>
      <c r="I63" s="149">
        <v>184.85484668999999</v>
      </c>
      <c r="J63" s="149">
        <v>0</v>
      </c>
      <c r="K63" s="149">
        <v>0</v>
      </c>
      <c r="L63" s="149">
        <v>0</v>
      </c>
      <c r="M63" s="149">
        <v>0</v>
      </c>
      <c r="N63" s="199">
        <f t="shared" si="4"/>
        <v>0</v>
      </c>
      <c r="O63" s="149">
        <v>16.388791999999999</v>
      </c>
      <c r="P63" s="149">
        <v>0</v>
      </c>
      <c r="Q63" s="127"/>
      <c r="R63" s="127"/>
      <c r="S63" s="127"/>
      <c r="T63" s="127"/>
    </row>
    <row r="64" spans="1:20" ht="31.2" x14ac:dyDescent="0.3">
      <c r="A64" s="276"/>
      <c r="B64" s="273"/>
      <c r="C64" s="54" t="s">
        <v>160</v>
      </c>
      <c r="D64" s="149">
        <v>0</v>
      </c>
      <c r="E64" s="149">
        <v>0</v>
      </c>
      <c r="F64" s="149">
        <v>0</v>
      </c>
      <c r="G64" s="199">
        <f t="shared" si="11"/>
        <v>0</v>
      </c>
      <c r="H64" s="149">
        <v>0</v>
      </c>
      <c r="I64" s="149">
        <v>0</v>
      </c>
      <c r="J64" s="149">
        <v>0</v>
      </c>
      <c r="K64" s="149">
        <v>0</v>
      </c>
      <c r="L64" s="149">
        <v>0</v>
      </c>
      <c r="M64" s="149">
        <v>0</v>
      </c>
      <c r="N64" s="199">
        <f t="shared" si="4"/>
        <v>0</v>
      </c>
      <c r="O64" s="149">
        <v>0</v>
      </c>
      <c r="P64" s="149">
        <v>0</v>
      </c>
      <c r="Q64" s="127"/>
      <c r="R64" s="127"/>
      <c r="S64" s="127"/>
      <c r="T64" s="127"/>
    </row>
    <row r="65" spans="1:20" ht="51" customHeight="1" x14ac:dyDescent="0.3">
      <c r="A65" s="276"/>
      <c r="B65" s="273"/>
      <c r="C65" s="54" t="s">
        <v>161</v>
      </c>
      <c r="D65" s="149">
        <v>0</v>
      </c>
      <c r="E65" s="149">
        <v>0</v>
      </c>
      <c r="F65" s="149">
        <v>0</v>
      </c>
      <c r="G65" s="199">
        <f t="shared" si="11"/>
        <v>0</v>
      </c>
      <c r="H65" s="149">
        <v>0</v>
      </c>
      <c r="I65" s="149">
        <v>0</v>
      </c>
      <c r="J65" s="149">
        <v>0</v>
      </c>
      <c r="K65" s="149">
        <v>0</v>
      </c>
      <c r="L65" s="149">
        <v>0</v>
      </c>
      <c r="M65" s="149">
        <v>0</v>
      </c>
      <c r="N65" s="199">
        <f t="shared" si="4"/>
        <v>0</v>
      </c>
      <c r="O65" s="149">
        <v>0</v>
      </c>
      <c r="P65" s="149">
        <v>0</v>
      </c>
      <c r="Q65" s="127"/>
      <c r="R65" s="127"/>
      <c r="S65" s="127"/>
      <c r="T65" s="127"/>
    </row>
    <row r="66" spans="1:20" ht="15" customHeight="1" x14ac:dyDescent="0.3">
      <c r="A66" s="276"/>
      <c r="B66" s="273"/>
      <c r="C66" s="54" t="s">
        <v>162</v>
      </c>
      <c r="D66" s="149">
        <v>0</v>
      </c>
      <c r="E66" s="149">
        <v>0</v>
      </c>
      <c r="F66" s="149">
        <v>0</v>
      </c>
      <c r="G66" s="199">
        <f t="shared" si="11"/>
        <v>0</v>
      </c>
      <c r="H66" s="149">
        <v>2.91943302</v>
      </c>
      <c r="I66" s="149">
        <v>2.91943302</v>
      </c>
      <c r="J66" s="149">
        <v>0</v>
      </c>
      <c r="K66" s="149">
        <v>0</v>
      </c>
      <c r="L66" s="149">
        <v>0</v>
      </c>
      <c r="M66" s="149">
        <v>0</v>
      </c>
      <c r="N66" s="199">
        <f t="shared" si="4"/>
        <v>0</v>
      </c>
      <c r="O66" s="149">
        <v>0</v>
      </c>
      <c r="P66" s="149">
        <v>0</v>
      </c>
      <c r="Q66" s="127"/>
      <c r="R66" s="127"/>
      <c r="S66" s="127"/>
      <c r="T66" s="127"/>
    </row>
    <row r="67" spans="1:20" ht="31.2" x14ac:dyDescent="0.3">
      <c r="A67" s="276"/>
      <c r="B67" s="273"/>
      <c r="C67" s="54" t="s">
        <v>163</v>
      </c>
      <c r="D67" s="149">
        <v>0</v>
      </c>
      <c r="E67" s="149">
        <v>0</v>
      </c>
      <c r="F67" s="149">
        <v>0</v>
      </c>
      <c r="G67" s="199">
        <f t="shared" si="11"/>
        <v>0</v>
      </c>
      <c r="H67" s="149">
        <v>0</v>
      </c>
      <c r="I67" s="149">
        <v>0</v>
      </c>
      <c r="J67" s="149">
        <v>0</v>
      </c>
      <c r="K67" s="149">
        <v>0</v>
      </c>
      <c r="L67" s="149">
        <v>0</v>
      </c>
      <c r="M67" s="149">
        <v>0</v>
      </c>
      <c r="N67" s="199">
        <f t="shared" si="4"/>
        <v>0</v>
      </c>
      <c r="O67" s="149">
        <v>0</v>
      </c>
      <c r="P67" s="149">
        <v>0</v>
      </c>
      <c r="Q67" s="127"/>
      <c r="R67" s="127"/>
      <c r="S67" s="127"/>
      <c r="T67" s="127"/>
    </row>
    <row r="68" spans="1:20" ht="31.2" x14ac:dyDescent="0.3">
      <c r="A68" s="276"/>
      <c r="B68" s="273"/>
      <c r="C68" s="54" t="s">
        <v>164</v>
      </c>
      <c r="D68" s="149">
        <v>0</v>
      </c>
      <c r="E68" s="149">
        <v>0</v>
      </c>
      <c r="F68" s="149">
        <v>0</v>
      </c>
      <c r="G68" s="199">
        <f t="shared" si="11"/>
        <v>0</v>
      </c>
      <c r="H68" s="149">
        <v>0</v>
      </c>
      <c r="I68" s="149">
        <v>0</v>
      </c>
      <c r="J68" s="149">
        <v>0</v>
      </c>
      <c r="K68" s="149">
        <v>0</v>
      </c>
      <c r="L68" s="149">
        <v>0</v>
      </c>
      <c r="M68" s="149">
        <v>0</v>
      </c>
      <c r="N68" s="199">
        <f t="shared" si="4"/>
        <v>0</v>
      </c>
      <c r="O68" s="149">
        <v>0</v>
      </c>
      <c r="P68" s="149">
        <v>0</v>
      </c>
      <c r="Q68" s="127"/>
      <c r="R68" s="127"/>
      <c r="S68" s="127"/>
      <c r="T68" s="127"/>
    </row>
    <row r="69" spans="1:20" ht="15.75" customHeight="1" x14ac:dyDescent="0.3">
      <c r="A69" s="277"/>
      <c r="B69" s="274"/>
      <c r="C69" s="180" t="s">
        <v>147</v>
      </c>
      <c r="D69" s="179">
        <f>SUM(D63:D68)</f>
        <v>0</v>
      </c>
      <c r="E69" s="179">
        <f t="shared" ref="E69:O69" si="14">SUM(E63:E68)</f>
        <v>0</v>
      </c>
      <c r="F69" s="179">
        <f t="shared" si="14"/>
        <v>0</v>
      </c>
      <c r="G69" s="179">
        <f t="shared" si="14"/>
        <v>0</v>
      </c>
      <c r="H69" s="179">
        <f t="shared" si="14"/>
        <v>187.77427971</v>
      </c>
      <c r="I69" s="179">
        <f t="shared" si="14"/>
        <v>187.77427971</v>
      </c>
      <c r="J69" s="179">
        <f t="shared" si="14"/>
        <v>0</v>
      </c>
      <c r="K69" s="179">
        <f t="shared" si="14"/>
        <v>0</v>
      </c>
      <c r="L69" s="179">
        <f t="shared" si="14"/>
        <v>0</v>
      </c>
      <c r="M69" s="179">
        <f t="shared" si="14"/>
        <v>0</v>
      </c>
      <c r="N69" s="179">
        <f t="shared" si="14"/>
        <v>0</v>
      </c>
      <c r="O69" s="179">
        <f t="shared" si="14"/>
        <v>16.388791999999999</v>
      </c>
      <c r="P69" s="179">
        <f>SUM(P63:P68)</f>
        <v>0</v>
      </c>
      <c r="Q69" s="127"/>
      <c r="R69" s="127"/>
      <c r="S69" s="127"/>
      <c r="T69" s="127"/>
    </row>
    <row r="70" spans="1:20" ht="62.4" x14ac:dyDescent="0.3">
      <c r="A70" s="275">
        <v>5</v>
      </c>
      <c r="B70" s="272" t="s">
        <v>165</v>
      </c>
      <c r="C70" s="126" t="s">
        <v>330</v>
      </c>
      <c r="D70" s="149">
        <v>0</v>
      </c>
      <c r="E70" s="149">
        <v>0</v>
      </c>
      <c r="F70" s="149">
        <v>0</v>
      </c>
      <c r="G70" s="199">
        <f t="shared" si="11"/>
        <v>0</v>
      </c>
      <c r="H70" s="149">
        <v>0</v>
      </c>
      <c r="I70" s="149">
        <v>0</v>
      </c>
      <c r="J70" s="149">
        <v>0</v>
      </c>
      <c r="K70" s="149">
        <v>0</v>
      </c>
      <c r="L70" s="149">
        <v>0</v>
      </c>
      <c r="M70" s="149">
        <v>0</v>
      </c>
      <c r="N70" s="199">
        <f t="shared" si="4"/>
        <v>0</v>
      </c>
      <c r="O70" s="149">
        <v>0</v>
      </c>
      <c r="P70" s="149">
        <v>0</v>
      </c>
      <c r="Q70" s="127"/>
      <c r="R70" s="127"/>
      <c r="S70" s="127"/>
      <c r="T70" s="127"/>
    </row>
    <row r="71" spans="1:20" ht="46.8" x14ac:dyDescent="0.3">
      <c r="A71" s="276"/>
      <c r="B71" s="273"/>
      <c r="C71" s="54" t="s">
        <v>329</v>
      </c>
      <c r="D71" s="149">
        <v>0</v>
      </c>
      <c r="E71" s="149">
        <v>0</v>
      </c>
      <c r="F71" s="149">
        <v>0</v>
      </c>
      <c r="G71" s="199">
        <f t="shared" si="11"/>
        <v>0</v>
      </c>
      <c r="H71" s="149">
        <v>0</v>
      </c>
      <c r="I71" s="149">
        <v>0</v>
      </c>
      <c r="J71" s="149">
        <v>0</v>
      </c>
      <c r="K71" s="149">
        <v>0</v>
      </c>
      <c r="L71" s="149">
        <v>0</v>
      </c>
      <c r="M71" s="149">
        <v>0</v>
      </c>
      <c r="N71" s="199">
        <f t="shared" si="4"/>
        <v>0</v>
      </c>
      <c r="O71" s="149">
        <v>0</v>
      </c>
      <c r="P71" s="149">
        <v>0</v>
      </c>
      <c r="Q71" s="127"/>
      <c r="R71" s="127"/>
      <c r="S71" s="127"/>
      <c r="T71" s="127"/>
    </row>
    <row r="72" spans="1:20" ht="31.2" x14ac:dyDescent="0.3">
      <c r="A72" s="276"/>
      <c r="B72" s="273"/>
      <c r="C72" s="126" t="s">
        <v>166</v>
      </c>
      <c r="D72" s="149">
        <v>0</v>
      </c>
      <c r="E72" s="149">
        <v>0</v>
      </c>
      <c r="F72" s="149">
        <v>0</v>
      </c>
      <c r="G72" s="199">
        <f t="shared" si="11"/>
        <v>0</v>
      </c>
      <c r="H72" s="149">
        <v>0</v>
      </c>
      <c r="I72" s="149">
        <v>0</v>
      </c>
      <c r="J72" s="149">
        <v>0</v>
      </c>
      <c r="K72" s="149">
        <v>0</v>
      </c>
      <c r="L72" s="149">
        <v>0</v>
      </c>
      <c r="M72" s="149">
        <v>0</v>
      </c>
      <c r="N72" s="199">
        <f t="shared" si="4"/>
        <v>0</v>
      </c>
      <c r="O72" s="149">
        <v>0</v>
      </c>
      <c r="P72" s="149">
        <v>0</v>
      </c>
      <c r="Q72" s="127"/>
      <c r="R72" s="127"/>
      <c r="S72" s="127"/>
      <c r="T72" s="127"/>
    </row>
    <row r="73" spans="1:20" ht="31.2" x14ac:dyDescent="0.3">
      <c r="A73" s="276"/>
      <c r="B73" s="273"/>
      <c r="C73" s="54" t="s">
        <v>167</v>
      </c>
      <c r="D73" s="149">
        <v>0</v>
      </c>
      <c r="E73" s="149">
        <v>0</v>
      </c>
      <c r="F73" s="149">
        <v>0</v>
      </c>
      <c r="G73" s="199">
        <f t="shared" si="11"/>
        <v>0</v>
      </c>
      <c r="H73" s="149">
        <v>0</v>
      </c>
      <c r="I73" s="149">
        <v>0</v>
      </c>
      <c r="J73" s="149">
        <v>0</v>
      </c>
      <c r="K73" s="149">
        <v>0</v>
      </c>
      <c r="L73" s="149">
        <v>0</v>
      </c>
      <c r="M73" s="149">
        <v>0</v>
      </c>
      <c r="N73" s="199">
        <f t="shared" si="4"/>
        <v>0</v>
      </c>
      <c r="O73" s="149">
        <v>0</v>
      </c>
      <c r="P73" s="149">
        <v>0</v>
      </c>
      <c r="Q73" s="127"/>
      <c r="R73" s="127"/>
      <c r="S73" s="127"/>
      <c r="T73" s="127"/>
    </row>
    <row r="74" spans="1:20" ht="31.2" x14ac:dyDescent="0.3">
      <c r="A74" s="276"/>
      <c r="B74" s="273"/>
      <c r="C74" s="126" t="s">
        <v>168</v>
      </c>
      <c r="D74" s="149">
        <v>0</v>
      </c>
      <c r="E74" s="149">
        <v>0</v>
      </c>
      <c r="F74" s="149">
        <v>0</v>
      </c>
      <c r="G74" s="199">
        <f t="shared" si="11"/>
        <v>0</v>
      </c>
      <c r="H74" s="149">
        <v>0</v>
      </c>
      <c r="I74" s="149">
        <v>0</v>
      </c>
      <c r="J74" s="149">
        <v>0</v>
      </c>
      <c r="K74" s="149">
        <v>0</v>
      </c>
      <c r="L74" s="149">
        <v>0</v>
      </c>
      <c r="M74" s="149">
        <v>0</v>
      </c>
      <c r="N74" s="199">
        <f t="shared" si="4"/>
        <v>0</v>
      </c>
      <c r="O74" s="149">
        <v>0</v>
      </c>
      <c r="P74" s="149">
        <v>0</v>
      </c>
      <c r="Q74" s="127"/>
      <c r="R74" s="127"/>
      <c r="S74" s="127"/>
      <c r="T74" s="127"/>
    </row>
    <row r="75" spans="1:20" ht="31.2" x14ac:dyDescent="0.3">
      <c r="A75" s="276"/>
      <c r="B75" s="273"/>
      <c r="C75" s="54" t="s">
        <v>169</v>
      </c>
      <c r="D75" s="149">
        <v>0</v>
      </c>
      <c r="E75" s="149">
        <v>0</v>
      </c>
      <c r="F75" s="149">
        <v>0</v>
      </c>
      <c r="G75" s="199">
        <f t="shared" si="11"/>
        <v>0</v>
      </c>
      <c r="H75" s="149">
        <v>0</v>
      </c>
      <c r="I75" s="149">
        <v>0</v>
      </c>
      <c r="J75" s="149">
        <v>0</v>
      </c>
      <c r="K75" s="149">
        <v>0</v>
      </c>
      <c r="L75" s="149">
        <v>0</v>
      </c>
      <c r="M75" s="149">
        <v>0</v>
      </c>
      <c r="N75" s="199">
        <f t="shared" si="4"/>
        <v>0</v>
      </c>
      <c r="O75" s="149">
        <v>0</v>
      </c>
      <c r="P75" s="149">
        <v>0</v>
      </c>
      <c r="Q75" s="127"/>
      <c r="R75" s="127"/>
      <c r="S75" s="127"/>
      <c r="T75" s="127"/>
    </row>
    <row r="76" spans="1:20" ht="15.75" customHeight="1" x14ac:dyDescent="0.3">
      <c r="A76" s="277"/>
      <c r="B76" s="274"/>
      <c r="C76" s="180" t="s">
        <v>147</v>
      </c>
      <c r="D76" s="179">
        <f>SUM(D70:D75)</f>
        <v>0</v>
      </c>
      <c r="E76" s="179">
        <f t="shared" ref="E76:P76" si="15">SUM(E70:E75)</f>
        <v>0</v>
      </c>
      <c r="F76" s="179">
        <f t="shared" si="15"/>
        <v>0</v>
      </c>
      <c r="G76" s="179">
        <f t="shared" si="15"/>
        <v>0</v>
      </c>
      <c r="H76" s="179">
        <f t="shared" si="15"/>
        <v>0</v>
      </c>
      <c r="I76" s="179">
        <f t="shared" si="15"/>
        <v>0</v>
      </c>
      <c r="J76" s="179">
        <f t="shared" si="15"/>
        <v>0</v>
      </c>
      <c r="K76" s="179">
        <f t="shared" si="15"/>
        <v>0</v>
      </c>
      <c r="L76" s="179">
        <f t="shared" si="15"/>
        <v>0</v>
      </c>
      <c r="M76" s="179">
        <f t="shared" si="15"/>
        <v>0</v>
      </c>
      <c r="N76" s="179">
        <f t="shared" si="15"/>
        <v>0</v>
      </c>
      <c r="O76" s="179">
        <f t="shared" si="15"/>
        <v>0</v>
      </c>
      <c r="P76" s="179">
        <f t="shared" si="15"/>
        <v>0</v>
      </c>
      <c r="Q76" s="127"/>
      <c r="R76" s="127"/>
      <c r="S76" s="127"/>
      <c r="T76" s="127"/>
    </row>
    <row r="77" spans="1:20" ht="32.25" customHeight="1" x14ac:dyDescent="0.3">
      <c r="A77" s="275">
        <v>6</v>
      </c>
      <c r="B77" s="272" t="s">
        <v>170</v>
      </c>
      <c r="C77" s="126" t="s">
        <v>73</v>
      </c>
      <c r="D77" s="149">
        <v>0</v>
      </c>
      <c r="E77" s="149">
        <v>0</v>
      </c>
      <c r="F77" s="149">
        <v>0</v>
      </c>
      <c r="G77" s="199">
        <f t="shared" si="11"/>
        <v>0</v>
      </c>
      <c r="H77" s="149">
        <v>13.908574010000001</v>
      </c>
      <c r="I77" s="149">
        <v>13.908574010000001</v>
      </c>
      <c r="J77" s="149">
        <v>0</v>
      </c>
      <c r="K77" s="149">
        <v>0</v>
      </c>
      <c r="L77" s="149">
        <v>0</v>
      </c>
      <c r="M77" s="149">
        <v>0</v>
      </c>
      <c r="N77" s="199">
        <f t="shared" si="4"/>
        <v>0</v>
      </c>
      <c r="O77" s="149">
        <v>1.2801439999999999</v>
      </c>
      <c r="P77" s="149">
        <v>0</v>
      </c>
      <c r="Q77" s="127"/>
      <c r="R77" s="127"/>
      <c r="S77" s="127"/>
      <c r="T77" s="127"/>
    </row>
    <row r="78" spans="1:20" ht="46.8" x14ac:dyDescent="0.3">
      <c r="A78" s="276"/>
      <c r="B78" s="273"/>
      <c r="C78" s="126" t="s">
        <v>171</v>
      </c>
      <c r="D78" s="149">
        <v>1</v>
      </c>
      <c r="E78" s="149">
        <v>0</v>
      </c>
      <c r="F78" s="149">
        <v>2</v>
      </c>
      <c r="G78" s="199">
        <f t="shared" si="11"/>
        <v>2</v>
      </c>
      <c r="H78" s="149">
        <v>4.0455455799999998</v>
      </c>
      <c r="I78" s="149">
        <v>4.0455455799999998</v>
      </c>
      <c r="J78" s="149">
        <v>0</v>
      </c>
      <c r="K78" s="149">
        <v>0</v>
      </c>
      <c r="L78" s="149">
        <v>0</v>
      </c>
      <c r="M78" s="149">
        <v>0</v>
      </c>
      <c r="N78" s="199">
        <f t="shared" si="4"/>
        <v>0</v>
      </c>
      <c r="O78" s="149">
        <v>0.43027599999999999</v>
      </c>
      <c r="P78" s="149">
        <v>0</v>
      </c>
      <c r="Q78" s="127"/>
      <c r="R78" s="127"/>
      <c r="S78" s="127"/>
      <c r="T78" s="127"/>
    </row>
    <row r="79" spans="1:20" ht="15" customHeight="1" x14ac:dyDescent="0.3">
      <c r="A79" s="276"/>
      <c r="B79" s="273"/>
      <c r="C79" s="126" t="s">
        <v>75</v>
      </c>
      <c r="D79" s="149">
        <v>2</v>
      </c>
      <c r="E79" s="149">
        <v>0</v>
      </c>
      <c r="F79" s="149">
        <v>3.7</v>
      </c>
      <c r="G79" s="199">
        <f t="shared" si="11"/>
        <v>3.7</v>
      </c>
      <c r="H79" s="149">
        <v>8.59853822</v>
      </c>
      <c r="I79" s="149">
        <v>8.59853822</v>
      </c>
      <c r="J79" s="149">
        <v>0</v>
      </c>
      <c r="K79" s="149">
        <v>0</v>
      </c>
      <c r="L79" s="149">
        <v>0</v>
      </c>
      <c r="M79" s="149">
        <v>0</v>
      </c>
      <c r="N79" s="199">
        <f t="shared" si="4"/>
        <v>0</v>
      </c>
      <c r="O79" s="149">
        <v>0.94099999999999995</v>
      </c>
      <c r="P79" s="149">
        <v>0</v>
      </c>
      <c r="Q79" s="127"/>
      <c r="R79" s="127"/>
      <c r="S79" s="127"/>
      <c r="T79" s="127"/>
    </row>
    <row r="80" spans="1:20" ht="31.2" x14ac:dyDescent="0.3">
      <c r="A80" s="276"/>
      <c r="B80" s="273"/>
      <c r="C80" s="126" t="s">
        <v>76</v>
      </c>
      <c r="D80" s="149">
        <v>0</v>
      </c>
      <c r="E80" s="149">
        <v>0</v>
      </c>
      <c r="F80" s="149">
        <v>0</v>
      </c>
      <c r="G80" s="199">
        <f t="shared" si="11"/>
        <v>0</v>
      </c>
      <c r="H80" s="149">
        <v>0</v>
      </c>
      <c r="I80" s="149">
        <v>0</v>
      </c>
      <c r="J80" s="149">
        <v>0</v>
      </c>
      <c r="K80" s="149">
        <v>0</v>
      </c>
      <c r="L80" s="149">
        <v>0</v>
      </c>
      <c r="M80" s="149">
        <v>0</v>
      </c>
      <c r="N80" s="199">
        <f t="shared" si="4"/>
        <v>0</v>
      </c>
      <c r="O80" s="149">
        <v>0</v>
      </c>
      <c r="P80" s="149">
        <v>0</v>
      </c>
      <c r="Q80" s="127"/>
      <c r="R80" s="127"/>
      <c r="S80" s="127"/>
      <c r="T80" s="127"/>
    </row>
    <row r="81" spans="1:20" ht="46.8" x14ac:dyDescent="0.3">
      <c r="A81" s="276"/>
      <c r="B81" s="273"/>
      <c r="C81" s="126" t="s">
        <v>172</v>
      </c>
      <c r="D81" s="149">
        <v>0</v>
      </c>
      <c r="E81" s="149">
        <v>0</v>
      </c>
      <c r="F81" s="149">
        <v>0</v>
      </c>
      <c r="G81" s="199">
        <f t="shared" si="11"/>
        <v>0</v>
      </c>
      <c r="H81" s="149">
        <v>0</v>
      </c>
      <c r="I81" s="149">
        <v>0</v>
      </c>
      <c r="J81" s="149">
        <v>0</v>
      </c>
      <c r="K81" s="149">
        <v>0</v>
      </c>
      <c r="L81" s="149">
        <v>0</v>
      </c>
      <c r="M81" s="149">
        <v>0</v>
      </c>
      <c r="N81" s="199">
        <f t="shared" si="4"/>
        <v>0</v>
      </c>
      <c r="O81" s="149">
        <v>0</v>
      </c>
      <c r="P81" s="149">
        <v>0</v>
      </c>
      <c r="Q81" s="127"/>
      <c r="R81" s="127"/>
      <c r="S81" s="127"/>
      <c r="T81" s="127"/>
    </row>
    <row r="82" spans="1:20" ht="46.8" x14ac:dyDescent="0.3">
      <c r="A82" s="276"/>
      <c r="B82" s="273"/>
      <c r="C82" s="126" t="s">
        <v>173</v>
      </c>
      <c r="D82" s="149">
        <v>0</v>
      </c>
      <c r="E82" s="149">
        <v>0</v>
      </c>
      <c r="F82" s="149">
        <v>0</v>
      </c>
      <c r="G82" s="199">
        <f t="shared" si="11"/>
        <v>0</v>
      </c>
      <c r="H82" s="149">
        <v>0</v>
      </c>
      <c r="I82" s="149">
        <v>0</v>
      </c>
      <c r="J82" s="149">
        <v>0</v>
      </c>
      <c r="K82" s="149">
        <v>0</v>
      </c>
      <c r="L82" s="149">
        <v>0</v>
      </c>
      <c r="M82" s="149">
        <v>0</v>
      </c>
      <c r="N82" s="199">
        <f t="shared" si="4"/>
        <v>0</v>
      </c>
      <c r="O82" s="149">
        <v>0</v>
      </c>
      <c r="P82" s="149">
        <v>0</v>
      </c>
      <c r="Q82" s="127"/>
      <c r="R82" s="127"/>
      <c r="S82" s="127"/>
      <c r="T82" s="127"/>
    </row>
    <row r="83" spans="1:20" ht="15.75" customHeight="1" x14ac:dyDescent="0.3">
      <c r="A83" s="277"/>
      <c r="B83" s="274"/>
      <c r="C83" s="178" t="s">
        <v>147</v>
      </c>
      <c r="D83" s="179">
        <f>SUM(D77:D82)</f>
        <v>3</v>
      </c>
      <c r="E83" s="179">
        <f t="shared" ref="E83:P83" si="16">SUM(E77:E82)</f>
        <v>0</v>
      </c>
      <c r="F83" s="179">
        <f t="shared" si="16"/>
        <v>5.7</v>
      </c>
      <c r="G83" s="179">
        <f t="shared" si="16"/>
        <v>5.7</v>
      </c>
      <c r="H83" s="179">
        <f t="shared" si="16"/>
        <v>26.552657809999999</v>
      </c>
      <c r="I83" s="179">
        <f t="shared" si="16"/>
        <v>26.552657809999999</v>
      </c>
      <c r="J83" s="179">
        <f t="shared" si="16"/>
        <v>0</v>
      </c>
      <c r="K83" s="179">
        <f t="shared" si="16"/>
        <v>0</v>
      </c>
      <c r="L83" s="179">
        <f t="shared" si="16"/>
        <v>0</v>
      </c>
      <c r="M83" s="179">
        <f t="shared" si="16"/>
        <v>0</v>
      </c>
      <c r="N83" s="179">
        <f t="shared" si="16"/>
        <v>0</v>
      </c>
      <c r="O83" s="179">
        <f t="shared" si="16"/>
        <v>2.6514199999999999</v>
      </c>
      <c r="P83" s="179">
        <f t="shared" si="16"/>
        <v>0</v>
      </c>
      <c r="Q83" s="127"/>
      <c r="R83" s="127"/>
      <c r="S83" s="127"/>
      <c r="T83" s="127"/>
    </row>
    <row r="84" spans="1:20" ht="16.5" customHeight="1" x14ac:dyDescent="0.3">
      <c r="A84" s="275">
        <v>7</v>
      </c>
      <c r="B84" s="272" t="s">
        <v>174</v>
      </c>
      <c r="C84" s="128" t="s">
        <v>78</v>
      </c>
      <c r="D84" s="149">
        <v>0</v>
      </c>
      <c r="E84" s="149">
        <v>0</v>
      </c>
      <c r="F84" s="149">
        <v>0</v>
      </c>
      <c r="G84" s="199">
        <f t="shared" si="11"/>
        <v>0</v>
      </c>
      <c r="H84" s="149">
        <v>0</v>
      </c>
      <c r="I84" s="149">
        <v>0</v>
      </c>
      <c r="J84" s="149">
        <v>0</v>
      </c>
      <c r="K84" s="149">
        <v>0</v>
      </c>
      <c r="L84" s="149">
        <v>0</v>
      </c>
      <c r="M84" s="149">
        <v>0</v>
      </c>
      <c r="N84" s="199">
        <f t="shared" si="4"/>
        <v>0</v>
      </c>
      <c r="O84" s="149">
        <v>0</v>
      </c>
      <c r="P84" s="149">
        <v>0</v>
      </c>
      <c r="Q84" s="127"/>
      <c r="R84" s="127"/>
      <c r="S84" s="127"/>
      <c r="T84" s="127"/>
    </row>
    <row r="85" spans="1:20" ht="15" customHeight="1" x14ac:dyDescent="0.3">
      <c r="A85" s="276"/>
      <c r="B85" s="273"/>
      <c r="C85" s="126" t="s">
        <v>79</v>
      </c>
      <c r="D85" s="149">
        <v>0</v>
      </c>
      <c r="E85" s="149">
        <v>0</v>
      </c>
      <c r="F85" s="149">
        <v>0</v>
      </c>
      <c r="G85" s="199">
        <f t="shared" si="11"/>
        <v>0</v>
      </c>
      <c r="H85" s="149">
        <v>0</v>
      </c>
      <c r="I85" s="149">
        <v>0</v>
      </c>
      <c r="J85" s="149">
        <v>0</v>
      </c>
      <c r="K85" s="149">
        <v>0</v>
      </c>
      <c r="L85" s="149">
        <v>0</v>
      </c>
      <c r="M85" s="149">
        <v>0</v>
      </c>
      <c r="N85" s="199">
        <f t="shared" si="4"/>
        <v>0</v>
      </c>
      <c r="O85" s="149">
        <v>0</v>
      </c>
      <c r="P85" s="149">
        <v>0</v>
      </c>
      <c r="Q85" s="127"/>
      <c r="R85" s="127"/>
      <c r="S85" s="127"/>
      <c r="T85" s="127"/>
    </row>
    <row r="86" spans="1:20" ht="78" x14ac:dyDescent="0.3">
      <c r="A86" s="276"/>
      <c r="B86" s="273"/>
      <c r="C86" s="126" t="s">
        <v>175</v>
      </c>
      <c r="D86" s="149">
        <v>0</v>
      </c>
      <c r="E86" s="149">
        <v>0</v>
      </c>
      <c r="F86" s="149">
        <v>0</v>
      </c>
      <c r="G86" s="199">
        <f t="shared" si="11"/>
        <v>0</v>
      </c>
      <c r="H86" s="149">
        <v>0</v>
      </c>
      <c r="I86" s="149">
        <v>0</v>
      </c>
      <c r="J86" s="149">
        <v>0</v>
      </c>
      <c r="K86" s="149">
        <v>0</v>
      </c>
      <c r="L86" s="149">
        <v>0</v>
      </c>
      <c r="M86" s="149">
        <v>0</v>
      </c>
      <c r="N86" s="199">
        <f t="shared" si="4"/>
        <v>0</v>
      </c>
      <c r="O86" s="149">
        <v>0</v>
      </c>
      <c r="P86" s="149">
        <v>0</v>
      </c>
      <c r="Q86" s="127"/>
      <c r="R86" s="127"/>
      <c r="S86" s="127"/>
      <c r="T86" s="127"/>
    </row>
    <row r="87" spans="1:20" ht="15.75" customHeight="1" x14ac:dyDescent="0.3">
      <c r="A87" s="277"/>
      <c r="B87" s="274"/>
      <c r="C87" s="178" t="s">
        <v>147</v>
      </c>
      <c r="D87" s="179">
        <f>SUM(D84:D86)</f>
        <v>0</v>
      </c>
      <c r="E87" s="179">
        <f t="shared" ref="E87:P87" si="17">SUM(E84:E86)</f>
        <v>0</v>
      </c>
      <c r="F87" s="179">
        <f t="shared" si="17"/>
        <v>0</v>
      </c>
      <c r="G87" s="179">
        <f t="shared" si="17"/>
        <v>0</v>
      </c>
      <c r="H87" s="179">
        <f t="shared" si="17"/>
        <v>0</v>
      </c>
      <c r="I87" s="179">
        <f t="shared" si="17"/>
        <v>0</v>
      </c>
      <c r="J87" s="179">
        <f t="shared" si="17"/>
        <v>0</v>
      </c>
      <c r="K87" s="179">
        <f t="shared" si="17"/>
        <v>0</v>
      </c>
      <c r="L87" s="179">
        <f t="shared" si="17"/>
        <v>0</v>
      </c>
      <c r="M87" s="179">
        <f t="shared" si="17"/>
        <v>0</v>
      </c>
      <c r="N87" s="179">
        <f t="shared" si="17"/>
        <v>0</v>
      </c>
      <c r="O87" s="179">
        <f t="shared" si="17"/>
        <v>0</v>
      </c>
      <c r="P87" s="179">
        <f t="shared" si="17"/>
        <v>0</v>
      </c>
      <c r="Q87" s="127"/>
      <c r="R87" s="127"/>
      <c r="S87" s="127"/>
      <c r="T87" s="127"/>
    </row>
    <row r="88" spans="1:20" ht="46.8" x14ac:dyDescent="0.3">
      <c r="A88" s="301">
        <v>8</v>
      </c>
      <c r="B88" s="272" t="s">
        <v>176</v>
      </c>
      <c r="C88" s="126" t="s">
        <v>321</v>
      </c>
      <c r="D88" s="149">
        <v>0</v>
      </c>
      <c r="E88" s="149">
        <v>0</v>
      </c>
      <c r="F88" s="149">
        <v>0</v>
      </c>
      <c r="G88" s="199">
        <f t="shared" si="11"/>
        <v>0</v>
      </c>
      <c r="H88" s="149">
        <v>120.53804347000001</v>
      </c>
      <c r="I88" s="149">
        <v>120.53804347000001</v>
      </c>
      <c r="J88" s="149">
        <v>0</v>
      </c>
      <c r="K88" s="149">
        <v>0</v>
      </c>
      <c r="L88" s="149">
        <v>0</v>
      </c>
      <c r="M88" s="149">
        <v>0</v>
      </c>
      <c r="N88" s="199">
        <f t="shared" si="4"/>
        <v>0</v>
      </c>
      <c r="O88" s="149">
        <v>12.4375</v>
      </c>
      <c r="P88" s="149">
        <v>0</v>
      </c>
      <c r="Q88" s="127"/>
      <c r="R88" s="127"/>
      <c r="S88" s="127"/>
      <c r="T88" s="127"/>
    </row>
    <row r="89" spans="1:20" ht="46.8" x14ac:dyDescent="0.3">
      <c r="A89" s="302"/>
      <c r="B89" s="273"/>
      <c r="C89" s="126" t="s">
        <v>322</v>
      </c>
      <c r="D89" s="149">
        <v>0</v>
      </c>
      <c r="E89" s="149">
        <v>0</v>
      </c>
      <c r="F89" s="149">
        <v>0</v>
      </c>
      <c r="G89" s="199">
        <f t="shared" si="11"/>
        <v>0</v>
      </c>
      <c r="H89" s="149">
        <v>0</v>
      </c>
      <c r="I89" s="149">
        <v>0</v>
      </c>
      <c r="J89" s="149">
        <v>0</v>
      </c>
      <c r="K89" s="149">
        <v>0</v>
      </c>
      <c r="L89" s="149">
        <v>0</v>
      </c>
      <c r="M89" s="149">
        <v>0</v>
      </c>
      <c r="N89" s="199">
        <f t="shared" si="4"/>
        <v>0</v>
      </c>
      <c r="O89" s="149">
        <v>0</v>
      </c>
      <c r="P89" s="149">
        <v>0</v>
      </c>
      <c r="Q89" s="127"/>
      <c r="R89" s="127"/>
      <c r="S89" s="127"/>
      <c r="T89" s="127"/>
    </row>
    <row r="90" spans="1:20" ht="46.8" x14ac:dyDescent="0.3">
      <c r="A90" s="302"/>
      <c r="B90" s="273"/>
      <c r="C90" s="126" t="s">
        <v>177</v>
      </c>
      <c r="D90" s="149">
        <v>0</v>
      </c>
      <c r="E90" s="149">
        <v>0</v>
      </c>
      <c r="F90" s="149">
        <v>0</v>
      </c>
      <c r="G90" s="199">
        <f t="shared" si="11"/>
        <v>0</v>
      </c>
      <c r="H90" s="149">
        <v>0</v>
      </c>
      <c r="I90" s="149">
        <v>0</v>
      </c>
      <c r="J90" s="149">
        <v>0</v>
      </c>
      <c r="K90" s="149">
        <v>0</v>
      </c>
      <c r="L90" s="149">
        <v>0</v>
      </c>
      <c r="M90" s="149">
        <v>0</v>
      </c>
      <c r="N90" s="199">
        <f t="shared" si="4"/>
        <v>0</v>
      </c>
      <c r="O90" s="149">
        <v>0</v>
      </c>
      <c r="P90" s="149">
        <v>0</v>
      </c>
      <c r="Q90" s="127"/>
      <c r="R90" s="127"/>
      <c r="S90" s="127"/>
      <c r="T90" s="127"/>
    </row>
    <row r="91" spans="1:20" ht="37.5" customHeight="1" x14ac:dyDescent="0.3">
      <c r="A91" s="302"/>
      <c r="B91" s="273"/>
      <c r="C91" s="126" t="s">
        <v>178</v>
      </c>
      <c r="D91" s="149">
        <v>0</v>
      </c>
      <c r="E91" s="149">
        <v>0</v>
      </c>
      <c r="F91" s="149">
        <v>0</v>
      </c>
      <c r="G91" s="199">
        <f t="shared" si="11"/>
        <v>0</v>
      </c>
      <c r="H91" s="149">
        <v>14.588254239999999</v>
      </c>
      <c r="I91" s="149">
        <v>14.588254239999999</v>
      </c>
      <c r="J91" s="149">
        <v>0</v>
      </c>
      <c r="K91" s="149">
        <v>0</v>
      </c>
      <c r="L91" s="149">
        <v>0</v>
      </c>
      <c r="M91" s="149">
        <v>0</v>
      </c>
      <c r="N91" s="199">
        <f t="shared" si="4"/>
        <v>0</v>
      </c>
      <c r="O91" s="149">
        <v>2.3165339999999999</v>
      </c>
      <c r="P91" s="149">
        <v>0</v>
      </c>
      <c r="Q91" s="127"/>
      <c r="R91" s="127"/>
      <c r="S91" s="127"/>
      <c r="T91" s="127"/>
    </row>
    <row r="92" spans="1:20" ht="15.75" customHeight="1" x14ac:dyDescent="0.3">
      <c r="A92" s="303"/>
      <c r="B92" s="274"/>
      <c r="C92" s="178" t="s">
        <v>147</v>
      </c>
      <c r="D92" s="179">
        <f>SUM(D88:D91)</f>
        <v>0</v>
      </c>
      <c r="E92" s="179">
        <f t="shared" ref="E92:P92" si="18">SUM(E88:E91)</f>
        <v>0</v>
      </c>
      <c r="F92" s="179">
        <f t="shared" si="18"/>
        <v>0</v>
      </c>
      <c r="G92" s="179">
        <f t="shared" si="18"/>
        <v>0</v>
      </c>
      <c r="H92" s="179">
        <f t="shared" si="18"/>
        <v>135.12629771000002</v>
      </c>
      <c r="I92" s="179">
        <f t="shared" si="18"/>
        <v>135.12629771000002</v>
      </c>
      <c r="J92" s="179">
        <f t="shared" si="18"/>
        <v>0</v>
      </c>
      <c r="K92" s="179">
        <f t="shared" si="18"/>
        <v>0</v>
      </c>
      <c r="L92" s="179">
        <f t="shared" si="18"/>
        <v>0</v>
      </c>
      <c r="M92" s="179">
        <f t="shared" si="18"/>
        <v>0</v>
      </c>
      <c r="N92" s="179">
        <f t="shared" si="18"/>
        <v>0</v>
      </c>
      <c r="O92" s="179">
        <f t="shared" si="18"/>
        <v>14.754034000000001</v>
      </c>
      <c r="P92" s="179">
        <f t="shared" si="18"/>
        <v>0</v>
      </c>
      <c r="Q92" s="127"/>
      <c r="R92" s="127"/>
      <c r="S92" s="127"/>
      <c r="T92" s="127"/>
    </row>
    <row r="93" spans="1:20" ht="31.2" x14ac:dyDescent="0.3">
      <c r="A93" s="275">
        <v>9</v>
      </c>
      <c r="B93" s="272" t="s">
        <v>264</v>
      </c>
      <c r="C93" s="126" t="s">
        <v>179</v>
      </c>
      <c r="D93" s="149">
        <v>0</v>
      </c>
      <c r="E93" s="149">
        <v>0</v>
      </c>
      <c r="F93" s="149">
        <v>0</v>
      </c>
      <c r="G93" s="199">
        <f t="shared" si="11"/>
        <v>0</v>
      </c>
      <c r="H93" s="149">
        <v>0</v>
      </c>
      <c r="I93" s="149">
        <v>0</v>
      </c>
      <c r="J93" s="149">
        <v>0</v>
      </c>
      <c r="K93" s="149">
        <v>0</v>
      </c>
      <c r="L93" s="149">
        <v>0</v>
      </c>
      <c r="M93" s="149">
        <v>0</v>
      </c>
      <c r="N93" s="199">
        <f t="shared" si="4"/>
        <v>0</v>
      </c>
      <c r="O93" s="149">
        <v>0</v>
      </c>
      <c r="P93" s="149">
        <v>0</v>
      </c>
      <c r="Q93" s="127"/>
      <c r="R93" s="127"/>
      <c r="S93" s="127"/>
      <c r="T93" s="127"/>
    </row>
    <row r="94" spans="1:20" ht="15" customHeight="1" x14ac:dyDescent="0.3">
      <c r="A94" s="276"/>
      <c r="B94" s="273"/>
      <c r="C94" s="126" t="s">
        <v>180</v>
      </c>
      <c r="D94" s="149">
        <v>0</v>
      </c>
      <c r="E94" s="149">
        <v>0</v>
      </c>
      <c r="F94" s="149">
        <v>0</v>
      </c>
      <c r="G94" s="199">
        <f t="shared" si="11"/>
        <v>0</v>
      </c>
      <c r="H94" s="149">
        <v>0</v>
      </c>
      <c r="I94" s="149">
        <v>0</v>
      </c>
      <c r="J94" s="149">
        <v>0</v>
      </c>
      <c r="K94" s="149">
        <v>0</v>
      </c>
      <c r="L94" s="149">
        <v>0</v>
      </c>
      <c r="M94" s="149">
        <v>0</v>
      </c>
      <c r="N94" s="199">
        <f t="shared" si="4"/>
        <v>0</v>
      </c>
      <c r="O94" s="149">
        <v>0</v>
      </c>
      <c r="P94" s="149">
        <v>0</v>
      </c>
      <c r="Q94" s="127"/>
      <c r="R94" s="127"/>
      <c r="S94" s="127"/>
      <c r="T94" s="127"/>
    </row>
    <row r="95" spans="1:20" ht="31.2" x14ac:dyDescent="0.3">
      <c r="A95" s="276"/>
      <c r="B95" s="273"/>
      <c r="C95" s="126" t="s">
        <v>181</v>
      </c>
      <c r="D95" s="149">
        <v>0</v>
      </c>
      <c r="E95" s="149">
        <v>0</v>
      </c>
      <c r="F95" s="149">
        <v>0</v>
      </c>
      <c r="G95" s="199">
        <f t="shared" ref="G95:G109" si="19">E95+F95</f>
        <v>0</v>
      </c>
      <c r="H95" s="149">
        <v>0</v>
      </c>
      <c r="I95" s="149">
        <v>0</v>
      </c>
      <c r="J95" s="149">
        <v>0</v>
      </c>
      <c r="K95" s="149">
        <v>0</v>
      </c>
      <c r="L95" s="149">
        <v>0</v>
      </c>
      <c r="M95" s="149">
        <v>0</v>
      </c>
      <c r="N95" s="199">
        <f t="shared" ref="N95:N109" si="20">K95+L95+M95</f>
        <v>0</v>
      </c>
      <c r="O95" s="149">
        <v>0</v>
      </c>
      <c r="P95" s="149">
        <v>0</v>
      </c>
      <c r="Q95" s="127"/>
      <c r="R95" s="127"/>
      <c r="S95" s="127"/>
      <c r="T95" s="127"/>
    </row>
    <row r="96" spans="1:20" ht="35.4" customHeight="1" x14ac:dyDescent="0.3">
      <c r="A96" s="276"/>
      <c r="B96" s="273"/>
      <c r="C96" s="129" t="s">
        <v>39</v>
      </c>
      <c r="D96" s="149">
        <v>0</v>
      </c>
      <c r="E96" s="149">
        <v>0</v>
      </c>
      <c r="F96" s="149">
        <v>0</v>
      </c>
      <c r="G96" s="199">
        <f t="shared" si="19"/>
        <v>0</v>
      </c>
      <c r="H96" s="149">
        <v>0</v>
      </c>
      <c r="I96" s="149">
        <v>0</v>
      </c>
      <c r="J96" s="149">
        <v>0</v>
      </c>
      <c r="K96" s="149">
        <v>0</v>
      </c>
      <c r="L96" s="149">
        <v>0</v>
      </c>
      <c r="M96" s="149">
        <v>0</v>
      </c>
      <c r="N96" s="199">
        <f t="shared" si="20"/>
        <v>0</v>
      </c>
      <c r="O96" s="149">
        <v>0</v>
      </c>
      <c r="P96" s="149">
        <v>0</v>
      </c>
      <c r="Q96" s="127"/>
      <c r="R96" s="127"/>
      <c r="S96" s="127"/>
      <c r="T96" s="127"/>
    </row>
    <row r="97" spans="1:117" ht="15.6" x14ac:dyDescent="0.3">
      <c r="A97" s="276"/>
      <c r="B97" s="273"/>
      <c r="C97" s="129" t="s">
        <v>40</v>
      </c>
      <c r="D97" s="149">
        <v>0</v>
      </c>
      <c r="E97" s="149">
        <v>0</v>
      </c>
      <c r="F97" s="149">
        <v>0</v>
      </c>
      <c r="G97" s="199">
        <f t="shared" si="19"/>
        <v>0</v>
      </c>
      <c r="H97" s="149">
        <v>0</v>
      </c>
      <c r="I97" s="149">
        <v>0</v>
      </c>
      <c r="J97" s="149">
        <v>0</v>
      </c>
      <c r="K97" s="149">
        <v>0</v>
      </c>
      <c r="L97" s="149">
        <v>0</v>
      </c>
      <c r="M97" s="149">
        <v>0</v>
      </c>
      <c r="N97" s="199">
        <f t="shared" si="20"/>
        <v>0</v>
      </c>
      <c r="O97" s="149">
        <v>0</v>
      </c>
      <c r="P97" s="149">
        <v>0</v>
      </c>
      <c r="Q97" s="127"/>
      <c r="R97" s="127"/>
      <c r="S97" s="127"/>
      <c r="T97" s="127"/>
    </row>
    <row r="98" spans="1:117" ht="46.8" x14ac:dyDescent="0.3">
      <c r="A98" s="276"/>
      <c r="B98" s="273"/>
      <c r="C98" s="129" t="s">
        <v>41</v>
      </c>
      <c r="D98" s="149">
        <v>0</v>
      </c>
      <c r="E98" s="149">
        <v>0</v>
      </c>
      <c r="F98" s="149">
        <v>0</v>
      </c>
      <c r="G98" s="199">
        <f t="shared" si="19"/>
        <v>0</v>
      </c>
      <c r="H98" s="149">
        <v>0</v>
      </c>
      <c r="I98" s="149">
        <v>0</v>
      </c>
      <c r="J98" s="149">
        <v>0</v>
      </c>
      <c r="K98" s="149">
        <v>0</v>
      </c>
      <c r="L98" s="149">
        <v>0</v>
      </c>
      <c r="M98" s="149">
        <v>0</v>
      </c>
      <c r="N98" s="199">
        <f t="shared" si="20"/>
        <v>0</v>
      </c>
      <c r="O98" s="149">
        <v>0</v>
      </c>
      <c r="P98" s="149">
        <v>0</v>
      </c>
      <c r="Q98" s="127"/>
      <c r="R98" s="127"/>
      <c r="S98" s="127"/>
      <c r="T98" s="127"/>
    </row>
    <row r="99" spans="1:117" ht="15.6" x14ac:dyDescent="0.3">
      <c r="A99" s="276"/>
      <c r="B99" s="273"/>
      <c r="C99" s="129" t="s">
        <v>265</v>
      </c>
      <c r="D99" s="149">
        <v>0</v>
      </c>
      <c r="E99" s="149">
        <v>0</v>
      </c>
      <c r="F99" s="149">
        <v>0</v>
      </c>
      <c r="G99" s="199">
        <f t="shared" si="19"/>
        <v>0</v>
      </c>
      <c r="H99" s="149">
        <v>0</v>
      </c>
      <c r="I99" s="149">
        <v>0</v>
      </c>
      <c r="J99" s="149">
        <v>0</v>
      </c>
      <c r="K99" s="149">
        <v>0</v>
      </c>
      <c r="L99" s="149">
        <v>0</v>
      </c>
      <c r="M99" s="149">
        <v>0</v>
      </c>
      <c r="N99" s="199">
        <f t="shared" si="20"/>
        <v>0</v>
      </c>
      <c r="O99" s="149">
        <v>0</v>
      </c>
      <c r="P99" s="149">
        <v>0</v>
      </c>
      <c r="Q99" s="127"/>
      <c r="R99" s="127"/>
      <c r="S99" s="127"/>
      <c r="T99" s="127"/>
    </row>
    <row r="100" spans="1:117" ht="21.15" customHeight="1" x14ac:dyDescent="0.3">
      <c r="A100" s="276"/>
      <c r="B100" s="273"/>
      <c r="C100" s="129" t="s">
        <v>266</v>
      </c>
      <c r="D100" s="149">
        <v>0</v>
      </c>
      <c r="E100" s="149">
        <v>0</v>
      </c>
      <c r="F100" s="149">
        <v>0</v>
      </c>
      <c r="G100" s="199">
        <f t="shared" si="19"/>
        <v>0</v>
      </c>
      <c r="H100" s="149">
        <v>0</v>
      </c>
      <c r="I100" s="149">
        <v>0</v>
      </c>
      <c r="J100" s="149">
        <v>0</v>
      </c>
      <c r="K100" s="149">
        <v>0</v>
      </c>
      <c r="L100" s="149">
        <v>0</v>
      </c>
      <c r="M100" s="149">
        <v>0</v>
      </c>
      <c r="N100" s="199">
        <f t="shared" si="20"/>
        <v>0</v>
      </c>
      <c r="O100" s="149">
        <v>0</v>
      </c>
      <c r="P100" s="149">
        <v>0</v>
      </c>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141"/>
      <c r="CL100" s="141"/>
      <c r="CM100" s="141"/>
      <c r="CN100" s="141"/>
      <c r="CO100" s="141"/>
      <c r="CP100" s="141"/>
      <c r="CQ100" s="141"/>
      <c r="CR100" s="141"/>
      <c r="CS100" s="141"/>
      <c r="CT100" s="141"/>
      <c r="CU100" s="141"/>
      <c r="CV100" s="141"/>
      <c r="CW100" s="141"/>
      <c r="CX100" s="141"/>
      <c r="CY100" s="141"/>
      <c r="CZ100" s="141"/>
      <c r="DA100" s="141"/>
      <c r="DB100" s="141"/>
      <c r="DC100" s="141"/>
      <c r="DD100" s="141"/>
      <c r="DE100" s="141"/>
      <c r="DF100" s="141"/>
      <c r="DG100" s="141"/>
      <c r="DH100" s="141"/>
      <c r="DI100" s="141"/>
      <c r="DJ100" s="141"/>
      <c r="DK100" s="141"/>
      <c r="DL100" s="141"/>
      <c r="DM100" s="141"/>
    </row>
    <row r="101" spans="1:117" s="77" customFormat="1" ht="62.4" x14ac:dyDescent="0.3">
      <c r="A101" s="276"/>
      <c r="B101" s="273"/>
      <c r="C101" s="221" t="s">
        <v>352</v>
      </c>
      <c r="D101" s="149">
        <v>0</v>
      </c>
      <c r="E101" s="149">
        <v>0</v>
      </c>
      <c r="F101" s="149">
        <v>0</v>
      </c>
      <c r="G101" s="199">
        <f t="shared" si="19"/>
        <v>0</v>
      </c>
      <c r="H101" s="149">
        <v>0</v>
      </c>
      <c r="I101" s="149">
        <v>0</v>
      </c>
      <c r="J101" s="149">
        <v>0</v>
      </c>
      <c r="K101" s="149">
        <v>0</v>
      </c>
      <c r="L101" s="149">
        <v>0</v>
      </c>
      <c r="M101" s="149">
        <v>0</v>
      </c>
      <c r="N101" s="199">
        <f t="shared" si="20"/>
        <v>0</v>
      </c>
      <c r="O101" s="149">
        <v>0</v>
      </c>
      <c r="P101" s="149">
        <v>0</v>
      </c>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G101" s="141"/>
      <c r="CH101" s="141"/>
      <c r="CI101" s="141"/>
      <c r="CJ101" s="141"/>
      <c r="CK101" s="141"/>
      <c r="CL101" s="141"/>
      <c r="CM101" s="141"/>
      <c r="CN101" s="141"/>
      <c r="CO101" s="141"/>
      <c r="CP101" s="141"/>
      <c r="CQ101" s="141"/>
      <c r="CR101" s="141"/>
      <c r="CS101" s="141"/>
      <c r="CT101" s="141"/>
      <c r="CU101" s="141"/>
      <c r="CV101" s="141"/>
      <c r="CW101" s="141"/>
      <c r="CX101" s="141"/>
      <c r="CY101" s="141"/>
      <c r="CZ101" s="141"/>
      <c r="DA101" s="141"/>
      <c r="DB101" s="141"/>
      <c r="DC101" s="141"/>
      <c r="DD101" s="141"/>
      <c r="DE101" s="141"/>
      <c r="DF101" s="141"/>
      <c r="DG101" s="141"/>
      <c r="DH101" s="141"/>
      <c r="DI101" s="141"/>
      <c r="DJ101" s="141"/>
      <c r="DK101" s="141"/>
      <c r="DL101" s="141"/>
      <c r="DM101" s="141"/>
    </row>
    <row r="102" spans="1:117" s="77" customFormat="1" ht="36" customHeight="1" x14ac:dyDescent="0.3">
      <c r="A102" s="276"/>
      <c r="B102" s="273"/>
      <c r="C102" s="129" t="s">
        <v>43</v>
      </c>
      <c r="D102" s="149">
        <v>0</v>
      </c>
      <c r="E102" s="149">
        <v>0</v>
      </c>
      <c r="F102" s="149">
        <v>0</v>
      </c>
      <c r="G102" s="199">
        <f t="shared" si="19"/>
        <v>0</v>
      </c>
      <c r="H102" s="149">
        <v>0</v>
      </c>
      <c r="I102" s="149">
        <v>0</v>
      </c>
      <c r="J102" s="149">
        <v>0</v>
      </c>
      <c r="K102" s="149">
        <v>0</v>
      </c>
      <c r="L102" s="149">
        <v>0</v>
      </c>
      <c r="M102" s="149">
        <v>0</v>
      </c>
      <c r="N102" s="199">
        <f t="shared" si="20"/>
        <v>0</v>
      </c>
      <c r="O102" s="149">
        <v>0</v>
      </c>
      <c r="P102" s="149">
        <v>0</v>
      </c>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c r="DH102" s="141"/>
      <c r="DI102" s="141"/>
      <c r="DJ102" s="141"/>
      <c r="DK102" s="141"/>
      <c r="DL102" s="141"/>
      <c r="DM102" s="141"/>
    </row>
    <row r="103" spans="1:117" s="77" customFormat="1" ht="51" customHeight="1" x14ac:dyDescent="0.3">
      <c r="A103" s="276"/>
      <c r="B103" s="273"/>
      <c r="C103" s="129" t="s">
        <v>316</v>
      </c>
      <c r="D103" s="149">
        <v>0</v>
      </c>
      <c r="E103" s="149">
        <v>0</v>
      </c>
      <c r="F103" s="149">
        <v>0</v>
      </c>
      <c r="G103" s="199">
        <f t="shared" si="19"/>
        <v>0</v>
      </c>
      <c r="H103" s="149">
        <v>0</v>
      </c>
      <c r="I103" s="149">
        <v>0</v>
      </c>
      <c r="J103" s="149">
        <v>0</v>
      </c>
      <c r="K103" s="149">
        <v>0</v>
      </c>
      <c r="L103" s="149">
        <v>0</v>
      </c>
      <c r="M103" s="149">
        <v>0</v>
      </c>
      <c r="N103" s="199">
        <f t="shared" si="20"/>
        <v>0</v>
      </c>
      <c r="O103" s="149">
        <v>0</v>
      </c>
      <c r="P103" s="149">
        <v>0</v>
      </c>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41"/>
      <c r="BY103" s="141"/>
      <c r="BZ103" s="141"/>
      <c r="CA103" s="141"/>
      <c r="CB103" s="141"/>
      <c r="CC103" s="141"/>
      <c r="CD103" s="141"/>
      <c r="CE103" s="141"/>
      <c r="CF103" s="141"/>
      <c r="CG103" s="141"/>
      <c r="CH103" s="141"/>
      <c r="CI103" s="141"/>
      <c r="CJ103" s="141"/>
      <c r="CK103" s="141"/>
      <c r="CL103" s="141"/>
      <c r="CM103" s="141"/>
      <c r="CN103" s="141"/>
      <c r="CO103" s="141"/>
      <c r="CP103" s="141"/>
      <c r="CQ103" s="141"/>
      <c r="CR103" s="141"/>
      <c r="CS103" s="141"/>
      <c r="CT103" s="141"/>
      <c r="CU103" s="141"/>
      <c r="CV103" s="141"/>
      <c r="CW103" s="141"/>
      <c r="CX103" s="141"/>
      <c r="CY103" s="141"/>
      <c r="CZ103" s="141"/>
      <c r="DA103" s="141"/>
      <c r="DB103" s="141"/>
      <c r="DC103" s="141"/>
      <c r="DD103" s="141"/>
      <c r="DE103" s="141"/>
      <c r="DF103" s="141"/>
      <c r="DG103" s="141"/>
      <c r="DH103" s="141"/>
      <c r="DI103" s="141"/>
      <c r="DJ103" s="141"/>
      <c r="DK103" s="141"/>
      <c r="DL103" s="141"/>
      <c r="DM103" s="141"/>
    </row>
    <row r="104" spans="1:117" s="77" customFormat="1" ht="15.6" x14ac:dyDescent="0.3">
      <c r="A104" s="277"/>
      <c r="B104" s="274"/>
      <c r="C104" s="181" t="s">
        <v>147</v>
      </c>
      <c r="D104" s="182">
        <f>SUM(D93:D103)</f>
        <v>0</v>
      </c>
      <c r="E104" s="182">
        <f t="shared" ref="E104:P104" si="21">SUM(E93:E103)</f>
        <v>0</v>
      </c>
      <c r="F104" s="182">
        <f t="shared" si="21"/>
        <v>0</v>
      </c>
      <c r="G104" s="182">
        <f t="shared" si="21"/>
        <v>0</v>
      </c>
      <c r="H104" s="182">
        <f t="shared" si="21"/>
        <v>0</v>
      </c>
      <c r="I104" s="182">
        <f t="shared" si="21"/>
        <v>0</v>
      </c>
      <c r="J104" s="182">
        <f t="shared" si="21"/>
        <v>0</v>
      </c>
      <c r="K104" s="182">
        <f t="shared" si="21"/>
        <v>0</v>
      </c>
      <c r="L104" s="182">
        <f t="shared" si="21"/>
        <v>0</v>
      </c>
      <c r="M104" s="182">
        <f t="shared" si="21"/>
        <v>0</v>
      </c>
      <c r="N104" s="182">
        <f t="shared" si="21"/>
        <v>0</v>
      </c>
      <c r="O104" s="182">
        <f t="shared" si="21"/>
        <v>0</v>
      </c>
      <c r="P104" s="182">
        <f t="shared" si="21"/>
        <v>0</v>
      </c>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41"/>
      <c r="BY104" s="141"/>
      <c r="BZ104" s="141"/>
      <c r="CA104" s="141"/>
      <c r="CB104" s="141"/>
      <c r="CC104" s="141"/>
      <c r="CD104" s="141"/>
      <c r="CE104" s="141"/>
      <c r="CF104" s="141"/>
      <c r="CG104" s="141"/>
      <c r="CH104" s="141"/>
      <c r="CI104" s="141"/>
      <c r="CJ104" s="141"/>
      <c r="CK104" s="141"/>
      <c r="CL104" s="141"/>
      <c r="CM104" s="141"/>
      <c r="CN104" s="141"/>
      <c r="CO104" s="141"/>
      <c r="CP104" s="141"/>
      <c r="CQ104" s="141"/>
      <c r="CR104" s="141"/>
      <c r="CS104" s="141"/>
      <c r="CT104" s="141"/>
      <c r="CU104" s="141"/>
      <c r="CV104" s="141"/>
      <c r="CW104" s="141"/>
      <c r="CX104" s="141"/>
      <c r="CY104" s="141"/>
      <c r="CZ104" s="141"/>
      <c r="DA104" s="141"/>
      <c r="DB104" s="141"/>
      <c r="DC104" s="141"/>
      <c r="DD104" s="141"/>
      <c r="DE104" s="141"/>
      <c r="DF104" s="141"/>
      <c r="DG104" s="141"/>
      <c r="DH104" s="141"/>
      <c r="DI104" s="141"/>
      <c r="DJ104" s="141"/>
      <c r="DK104" s="141"/>
      <c r="DL104" s="141"/>
      <c r="DM104" s="141"/>
    </row>
    <row r="105" spans="1:117" s="77" customFormat="1" ht="31.2" x14ac:dyDescent="0.3">
      <c r="A105" s="130">
        <v>10</v>
      </c>
      <c r="B105" s="131" t="s">
        <v>267</v>
      </c>
      <c r="C105" s="129" t="s">
        <v>268</v>
      </c>
      <c r="D105" s="149">
        <v>15</v>
      </c>
      <c r="E105" s="149">
        <v>0</v>
      </c>
      <c r="F105" s="149">
        <v>11.55</v>
      </c>
      <c r="G105" s="199">
        <f t="shared" si="19"/>
        <v>11.55</v>
      </c>
      <c r="H105" s="149">
        <v>39.073342449999998</v>
      </c>
      <c r="I105" s="149">
        <v>37.578662739999992</v>
      </c>
      <c r="J105" s="149">
        <v>0.85781334000000009</v>
      </c>
      <c r="K105" s="149">
        <v>0.26238087999999998</v>
      </c>
      <c r="L105" s="149">
        <v>1.6636069999999999E-2</v>
      </c>
      <c r="M105" s="149">
        <v>0.35784941999999997</v>
      </c>
      <c r="N105" s="199">
        <f t="shared" si="20"/>
        <v>0.6368663699999999</v>
      </c>
      <c r="O105" s="149">
        <v>6.2903650000000004</v>
      </c>
      <c r="P105" s="149">
        <v>0</v>
      </c>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41"/>
      <c r="BY105" s="141"/>
      <c r="BZ105" s="141"/>
      <c r="CA105" s="141"/>
      <c r="CB105" s="141"/>
      <c r="CC105" s="141"/>
      <c r="CD105" s="141"/>
      <c r="CE105" s="141"/>
      <c r="CF105" s="141"/>
      <c r="CG105" s="141"/>
      <c r="CH105" s="141"/>
      <c r="CI105" s="141"/>
      <c r="CJ105" s="141"/>
      <c r="CK105" s="141"/>
      <c r="CL105" s="141"/>
      <c r="CM105" s="141"/>
      <c r="CN105" s="141"/>
      <c r="CO105" s="141"/>
      <c r="CP105" s="141"/>
      <c r="CQ105" s="141"/>
      <c r="CR105" s="141"/>
      <c r="CS105" s="141"/>
      <c r="CT105" s="141"/>
      <c r="CU105" s="141"/>
      <c r="CV105" s="141"/>
      <c r="CW105" s="141"/>
      <c r="CX105" s="141"/>
      <c r="CY105" s="141"/>
      <c r="CZ105" s="141"/>
      <c r="DA105" s="141"/>
      <c r="DB105" s="141"/>
      <c r="DC105" s="141"/>
      <c r="DD105" s="141"/>
      <c r="DE105" s="141"/>
      <c r="DF105" s="141"/>
      <c r="DG105" s="141"/>
      <c r="DH105" s="141"/>
      <c r="DI105" s="141"/>
      <c r="DJ105" s="141"/>
      <c r="DK105" s="141"/>
      <c r="DL105" s="141"/>
      <c r="DM105" s="141"/>
    </row>
    <row r="106" spans="1:117" s="77" customFormat="1" ht="265.2" x14ac:dyDescent="0.3">
      <c r="A106" s="279">
        <v>11</v>
      </c>
      <c r="B106" s="272" t="s">
        <v>273</v>
      </c>
      <c r="C106" s="129" t="s">
        <v>331</v>
      </c>
      <c r="D106" s="149">
        <v>0</v>
      </c>
      <c r="E106" s="149">
        <v>0</v>
      </c>
      <c r="F106" s="149">
        <v>0</v>
      </c>
      <c r="G106" s="199">
        <f t="shared" si="19"/>
        <v>0</v>
      </c>
      <c r="H106" s="149">
        <v>38.679279450000003</v>
      </c>
      <c r="I106" s="149">
        <v>38.679279450000003</v>
      </c>
      <c r="J106" s="149">
        <v>0</v>
      </c>
      <c r="K106" s="149">
        <v>0</v>
      </c>
      <c r="L106" s="149">
        <v>0</v>
      </c>
      <c r="M106" s="149">
        <v>0</v>
      </c>
      <c r="N106" s="199">
        <f t="shared" si="20"/>
        <v>0</v>
      </c>
      <c r="O106" s="149">
        <v>7.314432</v>
      </c>
      <c r="P106" s="149">
        <v>0</v>
      </c>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41"/>
      <c r="DA106" s="141"/>
      <c r="DB106" s="141"/>
      <c r="DC106" s="141"/>
      <c r="DD106" s="141"/>
      <c r="DE106" s="141"/>
      <c r="DF106" s="141"/>
      <c r="DG106" s="141"/>
      <c r="DH106" s="141"/>
      <c r="DI106" s="141"/>
      <c r="DJ106" s="141"/>
      <c r="DK106" s="141"/>
      <c r="DL106" s="141"/>
      <c r="DM106" s="141"/>
    </row>
    <row r="107" spans="1:117" s="77" customFormat="1" ht="121.65" customHeight="1" x14ac:dyDescent="0.3">
      <c r="A107" s="280"/>
      <c r="B107" s="273"/>
      <c r="C107" s="129" t="s">
        <v>320</v>
      </c>
      <c r="D107" s="149">
        <v>0</v>
      </c>
      <c r="E107" s="149">
        <v>0</v>
      </c>
      <c r="F107" s="149">
        <v>0</v>
      </c>
      <c r="G107" s="199">
        <f t="shared" si="19"/>
        <v>0</v>
      </c>
      <c r="H107" s="149">
        <v>0</v>
      </c>
      <c r="I107" s="149">
        <v>0</v>
      </c>
      <c r="J107" s="149">
        <v>0</v>
      </c>
      <c r="K107" s="149">
        <v>0</v>
      </c>
      <c r="L107" s="149">
        <v>0</v>
      </c>
      <c r="M107" s="149">
        <v>0</v>
      </c>
      <c r="N107" s="199">
        <f t="shared" si="20"/>
        <v>0</v>
      </c>
      <c r="O107" s="149">
        <v>0</v>
      </c>
      <c r="P107" s="149">
        <v>0</v>
      </c>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41"/>
      <c r="BY107" s="141"/>
      <c r="BZ107" s="141"/>
      <c r="CA107" s="141"/>
      <c r="CB107" s="141"/>
      <c r="CC107" s="141"/>
      <c r="CD107" s="141"/>
      <c r="CE107" s="141"/>
      <c r="CF107" s="141"/>
      <c r="CG107" s="141"/>
      <c r="CH107" s="141"/>
      <c r="CI107" s="141"/>
      <c r="CJ107" s="141"/>
      <c r="CK107" s="141"/>
      <c r="CL107" s="141"/>
      <c r="CM107" s="141"/>
      <c r="CN107" s="141"/>
      <c r="CO107" s="141"/>
      <c r="CP107" s="141"/>
      <c r="CQ107" s="141"/>
      <c r="CR107" s="141"/>
      <c r="CS107" s="141"/>
      <c r="CT107" s="141"/>
      <c r="CU107" s="141"/>
      <c r="CV107" s="141"/>
      <c r="CW107" s="141"/>
      <c r="CX107" s="141"/>
      <c r="CY107" s="141"/>
      <c r="CZ107" s="141"/>
      <c r="DA107" s="141"/>
      <c r="DB107" s="141"/>
      <c r="DC107" s="141"/>
      <c r="DD107" s="141"/>
      <c r="DE107" s="141"/>
      <c r="DF107" s="141"/>
      <c r="DG107" s="141"/>
      <c r="DH107" s="141"/>
      <c r="DI107" s="141"/>
      <c r="DJ107" s="141"/>
      <c r="DK107" s="141"/>
      <c r="DL107" s="141"/>
      <c r="DM107" s="141"/>
    </row>
    <row r="108" spans="1:117" s="77" customFormat="1" ht="62.4" x14ac:dyDescent="0.3">
      <c r="A108" s="280"/>
      <c r="B108" s="273"/>
      <c r="C108" s="129" t="s">
        <v>32</v>
      </c>
      <c r="D108" s="149">
        <v>0</v>
      </c>
      <c r="E108" s="149">
        <v>0</v>
      </c>
      <c r="F108" s="149">
        <v>0</v>
      </c>
      <c r="G108" s="199">
        <f t="shared" si="19"/>
        <v>0</v>
      </c>
      <c r="H108" s="149">
        <v>0</v>
      </c>
      <c r="I108" s="149">
        <v>0</v>
      </c>
      <c r="J108" s="149">
        <v>0</v>
      </c>
      <c r="K108" s="149">
        <v>0</v>
      </c>
      <c r="L108" s="149">
        <v>0</v>
      </c>
      <c r="M108" s="149">
        <v>0</v>
      </c>
      <c r="N108" s="199">
        <f t="shared" si="20"/>
        <v>0</v>
      </c>
      <c r="O108" s="149">
        <v>0</v>
      </c>
      <c r="P108" s="149">
        <v>0</v>
      </c>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141"/>
      <c r="DC108" s="141"/>
      <c r="DD108" s="141"/>
      <c r="DE108" s="141"/>
      <c r="DF108" s="141"/>
      <c r="DG108" s="141"/>
      <c r="DH108" s="141"/>
      <c r="DI108" s="141"/>
      <c r="DJ108" s="141"/>
      <c r="DK108" s="141"/>
      <c r="DL108" s="141"/>
      <c r="DM108" s="141"/>
    </row>
    <row r="109" spans="1:117" s="77" customFormat="1" ht="46.8" x14ac:dyDescent="0.3">
      <c r="A109" s="280"/>
      <c r="B109" s="273"/>
      <c r="C109" s="129" t="s">
        <v>33</v>
      </c>
      <c r="D109" s="149">
        <v>0</v>
      </c>
      <c r="E109" s="149">
        <v>0</v>
      </c>
      <c r="F109" s="149">
        <v>0</v>
      </c>
      <c r="G109" s="199">
        <f t="shared" si="19"/>
        <v>0</v>
      </c>
      <c r="H109" s="149">
        <v>0</v>
      </c>
      <c r="I109" s="149">
        <v>0</v>
      </c>
      <c r="J109" s="149">
        <v>0</v>
      </c>
      <c r="K109" s="149">
        <v>0</v>
      </c>
      <c r="L109" s="149">
        <v>0</v>
      </c>
      <c r="M109" s="149">
        <v>0</v>
      </c>
      <c r="N109" s="199">
        <f t="shared" si="20"/>
        <v>0</v>
      </c>
      <c r="O109" s="149">
        <v>0</v>
      </c>
      <c r="P109" s="149">
        <v>0</v>
      </c>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c r="BY109" s="141"/>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141"/>
      <c r="DC109" s="141"/>
      <c r="DD109" s="141"/>
      <c r="DE109" s="141"/>
      <c r="DF109" s="141"/>
      <c r="DG109" s="141"/>
      <c r="DH109" s="141"/>
      <c r="DI109" s="141"/>
      <c r="DJ109" s="141"/>
      <c r="DK109" s="141"/>
      <c r="DL109" s="141"/>
      <c r="DM109" s="141"/>
    </row>
    <row r="110" spans="1:117" s="77" customFormat="1" ht="15.6" x14ac:dyDescent="0.3">
      <c r="A110" s="281"/>
      <c r="B110" s="274"/>
      <c r="C110" s="181" t="s">
        <v>147</v>
      </c>
      <c r="D110" s="182">
        <f>SUM(D106:D109)</f>
        <v>0</v>
      </c>
      <c r="E110" s="182">
        <f t="shared" ref="E110:P110" si="22">SUM(E106:E109)</f>
        <v>0</v>
      </c>
      <c r="F110" s="182">
        <f t="shared" si="22"/>
        <v>0</v>
      </c>
      <c r="G110" s="182">
        <f t="shared" si="22"/>
        <v>0</v>
      </c>
      <c r="H110" s="182">
        <f t="shared" si="22"/>
        <v>38.679279450000003</v>
      </c>
      <c r="I110" s="182">
        <f t="shared" si="22"/>
        <v>38.679279450000003</v>
      </c>
      <c r="J110" s="182">
        <f t="shared" si="22"/>
        <v>0</v>
      </c>
      <c r="K110" s="182">
        <f t="shared" si="22"/>
        <v>0</v>
      </c>
      <c r="L110" s="182">
        <f t="shared" si="22"/>
        <v>0</v>
      </c>
      <c r="M110" s="182">
        <f t="shared" si="22"/>
        <v>0</v>
      </c>
      <c r="N110" s="182">
        <f t="shared" si="22"/>
        <v>0</v>
      </c>
      <c r="O110" s="182">
        <f t="shared" si="22"/>
        <v>7.314432</v>
      </c>
      <c r="P110" s="182">
        <f t="shared" si="22"/>
        <v>0</v>
      </c>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1"/>
      <c r="BR110" s="141"/>
      <c r="BS110" s="141"/>
      <c r="BT110" s="141"/>
      <c r="BU110" s="141"/>
      <c r="BV110" s="141"/>
      <c r="BW110" s="141"/>
      <c r="BX110" s="141"/>
      <c r="BY110" s="141"/>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41"/>
      <c r="DA110" s="141"/>
      <c r="DB110" s="141"/>
      <c r="DC110" s="141"/>
      <c r="DD110" s="141"/>
      <c r="DE110" s="141"/>
      <c r="DF110" s="141"/>
      <c r="DG110" s="141"/>
      <c r="DH110" s="141"/>
      <c r="DI110" s="141"/>
      <c r="DJ110" s="141"/>
      <c r="DK110" s="141"/>
      <c r="DL110" s="141"/>
      <c r="DM110" s="141"/>
    </row>
    <row r="111" spans="1:117" s="77" customFormat="1" ht="24.75" customHeight="1" x14ac:dyDescent="0.3">
      <c r="A111" s="132"/>
      <c r="B111" s="133"/>
      <c r="C111" s="134" t="s">
        <v>182</v>
      </c>
      <c r="D111" s="183">
        <f>D47+D60+D62+D69+D76+D83+D87+D92+D104+D105+D110</f>
        <v>18</v>
      </c>
      <c r="E111" s="183">
        <f t="shared" ref="E111:P111" si="23">E47+E60+E62+E69+E76+E83+E87+E92+E104+E105+E110</f>
        <v>0</v>
      </c>
      <c r="F111" s="183">
        <f t="shared" si="23"/>
        <v>17.25</v>
      </c>
      <c r="G111" s="183">
        <f t="shared" si="23"/>
        <v>17.25</v>
      </c>
      <c r="H111" s="183">
        <f t="shared" si="23"/>
        <v>490.65017876000002</v>
      </c>
      <c r="I111" s="183">
        <f t="shared" si="23"/>
        <v>488.20547911000006</v>
      </c>
      <c r="J111" s="183">
        <f t="shared" si="23"/>
        <v>0.85781334000000009</v>
      </c>
      <c r="K111" s="183">
        <f t="shared" si="23"/>
        <v>0.26238087999999998</v>
      </c>
      <c r="L111" s="183">
        <f t="shared" si="23"/>
        <v>1.6636069999999999E-2</v>
      </c>
      <c r="M111" s="183">
        <f t="shared" si="23"/>
        <v>1.30786936</v>
      </c>
      <c r="N111" s="183">
        <f t="shared" si="23"/>
        <v>1.5868863099999999</v>
      </c>
      <c r="O111" s="183">
        <f t="shared" si="23"/>
        <v>55.687419000000006</v>
      </c>
      <c r="P111" s="183">
        <f t="shared" si="23"/>
        <v>0</v>
      </c>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141"/>
      <c r="DC111" s="141"/>
      <c r="DD111" s="141"/>
      <c r="DE111" s="141"/>
      <c r="DF111" s="141"/>
      <c r="DG111" s="141"/>
      <c r="DH111" s="141"/>
      <c r="DI111" s="141"/>
      <c r="DJ111" s="141"/>
      <c r="DK111" s="141"/>
      <c r="DL111" s="141"/>
      <c r="DM111" s="141"/>
    </row>
    <row r="112" spans="1:117" s="77" customFormat="1" ht="17.399999999999999" x14ac:dyDescent="0.3">
      <c r="A112" s="117" t="s">
        <v>127</v>
      </c>
      <c r="B112" s="63"/>
      <c r="C112" s="74"/>
      <c r="D112" s="119"/>
      <c r="E112" s="119"/>
      <c r="F112" s="119"/>
      <c r="G112" s="119"/>
      <c r="H112" s="119"/>
      <c r="I112" s="119"/>
      <c r="J112" s="119"/>
      <c r="K112" s="119"/>
      <c r="L112" s="119"/>
      <c r="M112" s="119"/>
      <c r="N112" s="119"/>
      <c r="O112" s="119"/>
      <c r="P112" s="119"/>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row>
    <row r="113" spans="1:117" s="77" customFormat="1" ht="17.399999999999999" x14ac:dyDescent="0.25">
      <c r="A113" s="120"/>
      <c r="B113" s="63"/>
      <c r="C113" s="74"/>
      <c r="D113" s="119"/>
      <c r="E113" s="119"/>
      <c r="F113" s="119"/>
      <c r="G113" s="119"/>
      <c r="H113" s="119"/>
      <c r="I113" s="119"/>
      <c r="J113" s="119"/>
      <c r="K113" s="119"/>
      <c r="L113" s="119"/>
      <c r="M113" s="119"/>
      <c r="N113" s="119"/>
      <c r="O113" s="119"/>
      <c r="P113" s="119"/>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41"/>
      <c r="BY113" s="141"/>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141"/>
      <c r="DC113" s="141"/>
      <c r="DD113" s="141"/>
      <c r="DE113" s="141"/>
      <c r="DF113" s="141"/>
      <c r="DG113" s="141"/>
      <c r="DH113" s="141"/>
      <c r="DI113" s="141"/>
      <c r="DJ113" s="141"/>
      <c r="DK113" s="141"/>
      <c r="DL113" s="141"/>
      <c r="DM113" s="141"/>
    </row>
    <row r="114" spans="1:117" s="77" customFormat="1" ht="24.75" customHeight="1" x14ac:dyDescent="0.25">
      <c r="A114" s="304" t="s">
        <v>340</v>
      </c>
      <c r="B114" s="305"/>
      <c r="C114" s="305"/>
      <c r="D114" s="305"/>
      <c r="E114" s="305"/>
      <c r="F114" s="305"/>
      <c r="G114" s="305"/>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141"/>
      <c r="DC114" s="141"/>
      <c r="DD114" s="141"/>
      <c r="DE114" s="141"/>
      <c r="DF114" s="141"/>
      <c r="DG114" s="141"/>
      <c r="DH114" s="141"/>
      <c r="DI114" s="141"/>
      <c r="DJ114" s="141"/>
      <c r="DK114" s="141"/>
      <c r="DL114" s="141"/>
      <c r="DM114" s="141"/>
    </row>
    <row r="115" spans="1:117" s="77" customFormat="1" ht="15.6" x14ac:dyDescent="0.3">
      <c r="A115" s="278" t="s">
        <v>285</v>
      </c>
      <c r="B115" s="278"/>
      <c r="C115" s="278"/>
      <c r="D115" s="278"/>
      <c r="E115" s="278"/>
      <c r="F115" s="278"/>
      <c r="G115" s="278"/>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1"/>
      <c r="BO115" s="141"/>
      <c r="BP115" s="141"/>
      <c r="BQ115" s="141"/>
      <c r="BR115" s="141"/>
      <c r="BS115" s="141"/>
      <c r="BT115" s="141"/>
      <c r="BU115" s="141"/>
      <c r="BV115" s="141"/>
      <c r="BW115" s="141"/>
      <c r="BX115" s="141"/>
      <c r="BY115" s="141"/>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141"/>
      <c r="DC115" s="141"/>
      <c r="DD115" s="141"/>
      <c r="DE115" s="141"/>
      <c r="DF115" s="141"/>
      <c r="DG115" s="141"/>
      <c r="DH115" s="141"/>
      <c r="DI115" s="141"/>
      <c r="DJ115" s="141"/>
      <c r="DK115" s="141"/>
      <c r="DL115" s="141"/>
      <c r="DM115" s="141"/>
    </row>
    <row r="116" spans="1:117" s="77" customFormat="1" ht="24.75" customHeight="1" x14ac:dyDescent="0.25">
      <c r="A116" s="237" t="s">
        <v>263</v>
      </c>
      <c r="B116" s="252" t="s">
        <v>221</v>
      </c>
      <c r="C116" s="253"/>
      <c r="D116" s="254"/>
      <c r="E116" s="296" t="s">
        <v>222</v>
      </c>
      <c r="F116" s="297"/>
      <c r="G116" s="298"/>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c r="BO116" s="141"/>
      <c r="BP116" s="141"/>
      <c r="BQ116" s="141"/>
      <c r="BR116" s="141"/>
      <c r="BS116" s="141"/>
      <c r="BT116" s="141"/>
      <c r="BU116" s="141"/>
      <c r="BV116" s="141"/>
      <c r="BW116" s="141"/>
      <c r="BX116" s="141"/>
      <c r="BY116" s="141"/>
      <c r="BZ116" s="141"/>
      <c r="CA116" s="141"/>
      <c r="CB116" s="141"/>
      <c r="CC116" s="141"/>
      <c r="CD116" s="141"/>
      <c r="CE116" s="141"/>
      <c r="CF116" s="141"/>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1"/>
      <c r="DD116" s="141"/>
      <c r="DE116" s="141"/>
      <c r="DF116" s="141"/>
      <c r="DG116" s="141"/>
      <c r="DH116" s="141"/>
      <c r="DI116" s="141"/>
      <c r="DJ116" s="141"/>
      <c r="DK116" s="141"/>
      <c r="DL116" s="141"/>
      <c r="DM116" s="141"/>
    </row>
    <row r="117" spans="1:117" s="77" customFormat="1" ht="24.75" customHeight="1" x14ac:dyDescent="0.25">
      <c r="A117" s="237"/>
      <c r="B117" s="124" t="s">
        <v>185</v>
      </c>
      <c r="C117" s="173" t="s">
        <v>186</v>
      </c>
      <c r="D117" s="174" t="s">
        <v>13</v>
      </c>
      <c r="E117" s="124" t="s">
        <v>185</v>
      </c>
      <c r="F117" s="124" t="s">
        <v>186</v>
      </c>
      <c r="G117" s="174" t="s">
        <v>13</v>
      </c>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BV117" s="141"/>
      <c r="BW117" s="141"/>
      <c r="BX117" s="141"/>
      <c r="BY117" s="141"/>
      <c r="BZ117" s="141"/>
      <c r="CA117" s="141"/>
      <c r="CB117" s="141"/>
      <c r="CC117" s="141"/>
      <c r="CD117" s="141"/>
      <c r="CE117" s="141"/>
      <c r="CF117" s="141"/>
      <c r="CG117" s="141"/>
      <c r="CH117" s="141"/>
      <c r="CI117" s="141"/>
      <c r="CJ117" s="141"/>
      <c r="CK117" s="141"/>
      <c r="CL117" s="141"/>
      <c r="CM117" s="141"/>
      <c r="CN117" s="141"/>
      <c r="CO117" s="141"/>
      <c r="CP117" s="141"/>
      <c r="CQ117" s="141"/>
      <c r="CR117" s="141"/>
      <c r="CS117" s="141"/>
      <c r="CT117" s="141"/>
      <c r="CU117" s="141"/>
      <c r="CV117" s="141"/>
      <c r="CW117" s="141"/>
      <c r="CX117" s="141"/>
      <c r="CY117" s="141"/>
      <c r="CZ117" s="141"/>
      <c r="DA117" s="141"/>
      <c r="DB117" s="141"/>
      <c r="DC117" s="141"/>
      <c r="DD117" s="141"/>
      <c r="DE117" s="141"/>
      <c r="DF117" s="141"/>
      <c r="DG117" s="141"/>
      <c r="DH117" s="141"/>
      <c r="DI117" s="141"/>
      <c r="DJ117" s="141"/>
      <c r="DK117" s="141"/>
      <c r="DL117" s="141"/>
      <c r="DM117" s="141"/>
    </row>
    <row r="118" spans="1:117" s="77" customFormat="1" ht="15.6" x14ac:dyDescent="0.25">
      <c r="A118" s="66" t="s">
        <v>261</v>
      </c>
      <c r="B118" s="151">
        <v>0</v>
      </c>
      <c r="C118" s="151">
        <v>15</v>
      </c>
      <c r="D118" s="200">
        <f>B118+C118</f>
        <v>15</v>
      </c>
      <c r="E118" s="151">
        <v>0</v>
      </c>
      <c r="F118" s="151">
        <v>15.45</v>
      </c>
      <c r="G118" s="201">
        <f>E118+F118</f>
        <v>15.45</v>
      </c>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1"/>
      <c r="BR118" s="141"/>
      <c r="BS118" s="141"/>
      <c r="BT118" s="141"/>
      <c r="BU118" s="141"/>
      <c r="BV118" s="141"/>
      <c r="BW118" s="141"/>
      <c r="BX118" s="141"/>
      <c r="BY118" s="141"/>
      <c r="BZ118" s="141"/>
      <c r="CA118" s="141"/>
      <c r="CB118" s="141"/>
      <c r="CC118" s="141"/>
      <c r="CD118" s="141"/>
      <c r="CE118" s="141"/>
      <c r="CF118" s="141"/>
      <c r="CG118" s="141"/>
      <c r="CH118" s="141"/>
      <c r="CI118" s="141"/>
      <c r="CJ118" s="141"/>
      <c r="CK118" s="141"/>
      <c r="CL118" s="141"/>
      <c r="CM118" s="141"/>
      <c r="CN118" s="141"/>
      <c r="CO118" s="141"/>
      <c r="CP118" s="141"/>
      <c r="CQ118" s="141"/>
      <c r="CR118" s="141"/>
      <c r="CS118" s="141"/>
      <c r="CT118" s="141"/>
      <c r="CU118" s="141"/>
      <c r="CV118" s="141"/>
      <c r="CW118" s="141"/>
      <c r="CX118" s="141"/>
      <c r="CY118" s="141"/>
      <c r="CZ118" s="141"/>
      <c r="DA118" s="141"/>
      <c r="DB118" s="141"/>
      <c r="DC118" s="141"/>
      <c r="DD118" s="141"/>
      <c r="DE118" s="141"/>
      <c r="DF118" s="141"/>
      <c r="DG118" s="141"/>
      <c r="DH118" s="141"/>
      <c r="DI118" s="141"/>
      <c r="DJ118" s="141"/>
      <c r="DK118" s="141"/>
      <c r="DL118" s="141"/>
      <c r="DM118" s="141"/>
    </row>
    <row r="119" spans="1:117" s="77" customFormat="1" ht="15.6" x14ac:dyDescent="0.25">
      <c r="A119" s="66" t="s">
        <v>262</v>
      </c>
      <c r="B119" s="151">
        <v>0</v>
      </c>
      <c r="C119" s="151">
        <v>3</v>
      </c>
      <c r="D119" s="200">
        <f t="shared" ref="D119:D121" si="24">B119+C119</f>
        <v>3</v>
      </c>
      <c r="E119" s="152">
        <v>0</v>
      </c>
      <c r="F119" s="152">
        <v>1.8</v>
      </c>
      <c r="G119" s="201">
        <f t="shared" ref="G119:G121" si="25">E119+F119</f>
        <v>1.8</v>
      </c>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41"/>
      <c r="BY119" s="141"/>
      <c r="BZ119" s="141"/>
      <c r="CA119" s="141"/>
      <c r="CB119" s="141"/>
      <c r="CC119" s="141"/>
      <c r="CD119" s="141"/>
      <c r="CE119" s="141"/>
      <c r="CF119" s="141"/>
      <c r="CG119" s="141"/>
      <c r="CH119" s="141"/>
      <c r="CI119" s="141"/>
      <c r="CJ119" s="141"/>
      <c r="CK119" s="141"/>
      <c r="CL119" s="141"/>
      <c r="CM119" s="141"/>
      <c r="CN119" s="141"/>
      <c r="CO119" s="141"/>
      <c r="CP119" s="141"/>
      <c r="CQ119" s="141"/>
      <c r="CR119" s="141"/>
      <c r="CS119" s="141"/>
      <c r="CT119" s="141"/>
      <c r="CU119" s="141"/>
      <c r="CV119" s="141"/>
      <c r="CW119" s="141"/>
      <c r="CX119" s="141"/>
      <c r="CY119" s="141"/>
      <c r="CZ119" s="141"/>
      <c r="DA119" s="141"/>
      <c r="DB119" s="141"/>
      <c r="DC119" s="141"/>
      <c r="DD119" s="141"/>
      <c r="DE119" s="141"/>
      <c r="DF119" s="141"/>
      <c r="DG119" s="141"/>
      <c r="DH119" s="141"/>
      <c r="DI119" s="141"/>
      <c r="DJ119" s="141"/>
      <c r="DK119" s="141"/>
      <c r="DL119" s="141"/>
      <c r="DM119" s="141"/>
    </row>
    <row r="120" spans="1:117" s="77" customFormat="1" ht="15.6" x14ac:dyDescent="0.25">
      <c r="A120" s="66" t="s">
        <v>199</v>
      </c>
      <c r="B120" s="151">
        <v>0</v>
      </c>
      <c r="C120" s="151">
        <v>0</v>
      </c>
      <c r="D120" s="200">
        <f t="shared" si="24"/>
        <v>0</v>
      </c>
      <c r="E120" s="152">
        <v>0</v>
      </c>
      <c r="F120" s="152">
        <v>0</v>
      </c>
      <c r="G120" s="201">
        <f t="shared" si="25"/>
        <v>0</v>
      </c>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41"/>
      <c r="BX120" s="141"/>
      <c r="BY120" s="141"/>
      <c r="BZ120" s="141"/>
      <c r="CA120" s="141"/>
      <c r="CB120" s="141"/>
      <c r="CC120" s="141"/>
      <c r="CD120" s="141"/>
      <c r="CE120" s="141"/>
      <c r="CF120" s="141"/>
      <c r="CG120" s="141"/>
      <c r="CH120" s="141"/>
      <c r="CI120" s="141"/>
      <c r="CJ120" s="141"/>
      <c r="CK120" s="141"/>
      <c r="CL120" s="141"/>
      <c r="CM120" s="141"/>
      <c r="CN120" s="141"/>
      <c r="CO120" s="141"/>
      <c r="CP120" s="141"/>
      <c r="CQ120" s="141"/>
      <c r="CR120" s="141"/>
      <c r="CS120" s="141"/>
      <c r="CT120" s="141"/>
      <c r="CU120" s="141"/>
      <c r="CV120" s="141"/>
      <c r="CW120" s="141"/>
      <c r="CX120" s="141"/>
      <c r="CY120" s="141"/>
      <c r="CZ120" s="141"/>
      <c r="DA120" s="141"/>
      <c r="DB120" s="141"/>
      <c r="DC120" s="141"/>
      <c r="DD120" s="141"/>
      <c r="DE120" s="141"/>
      <c r="DF120" s="141"/>
      <c r="DG120" s="141"/>
      <c r="DH120" s="141"/>
      <c r="DI120" s="141"/>
      <c r="DJ120" s="141"/>
      <c r="DK120" s="141"/>
      <c r="DL120" s="141"/>
      <c r="DM120" s="141"/>
    </row>
    <row r="121" spans="1:117" s="77" customFormat="1" ht="24.75" customHeight="1" x14ac:dyDescent="0.25">
      <c r="A121" s="219" t="s">
        <v>13</v>
      </c>
      <c r="B121" s="191">
        <f>SUM(B118:B120)</f>
        <v>0</v>
      </c>
      <c r="C121" s="191">
        <f>SUM(C118:C120)</f>
        <v>18</v>
      </c>
      <c r="D121" s="191">
        <f t="shared" si="24"/>
        <v>18</v>
      </c>
      <c r="E121" s="191">
        <f t="shared" ref="E121" si="26">SUM(E118:E120)</f>
        <v>0</v>
      </c>
      <c r="F121" s="191">
        <f>SUM(F118:F120)</f>
        <v>17.25</v>
      </c>
      <c r="G121" s="191">
        <f t="shared" si="25"/>
        <v>17.25</v>
      </c>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1"/>
      <c r="BR121" s="141"/>
      <c r="BS121" s="141"/>
      <c r="BT121" s="141"/>
      <c r="BU121" s="141"/>
      <c r="BV121" s="141"/>
      <c r="BW121" s="141"/>
      <c r="BX121" s="141"/>
      <c r="BY121" s="141"/>
      <c r="BZ121" s="141"/>
      <c r="CA121" s="141"/>
      <c r="CB121" s="141"/>
      <c r="CC121" s="141"/>
      <c r="CD121" s="141"/>
      <c r="CE121" s="141"/>
      <c r="CF121" s="141"/>
      <c r="CG121" s="141"/>
      <c r="CH121" s="141"/>
      <c r="CI121" s="141"/>
      <c r="CJ121" s="141"/>
      <c r="CK121" s="141"/>
      <c r="CL121" s="141"/>
      <c r="CM121" s="141"/>
      <c r="CN121" s="141"/>
      <c r="CO121" s="141"/>
      <c r="CP121" s="141"/>
      <c r="CQ121" s="141"/>
      <c r="CR121" s="141"/>
      <c r="CS121" s="141"/>
      <c r="CT121" s="141"/>
      <c r="CU121" s="141"/>
      <c r="CV121" s="141"/>
      <c r="CW121" s="141"/>
      <c r="CX121" s="141"/>
      <c r="CY121" s="141"/>
      <c r="CZ121" s="141"/>
      <c r="DA121" s="141"/>
      <c r="DB121" s="141"/>
      <c r="DC121" s="141"/>
      <c r="DD121" s="141"/>
      <c r="DE121" s="141"/>
      <c r="DF121" s="141"/>
      <c r="DG121" s="141"/>
      <c r="DH121" s="141"/>
      <c r="DI121" s="141"/>
      <c r="DJ121" s="141"/>
      <c r="DK121" s="141"/>
      <c r="DL121" s="141"/>
      <c r="DM121" s="141"/>
    </row>
    <row r="122" spans="1:117" s="77" customFormat="1" ht="17.399999999999999" x14ac:dyDescent="0.3">
      <c r="A122" s="136"/>
      <c r="B122" s="71"/>
      <c r="C122" s="137"/>
      <c r="D122" s="138"/>
      <c r="E122" s="73"/>
      <c r="F122" s="119"/>
      <c r="G122" s="119"/>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1"/>
      <c r="BZ122" s="141"/>
      <c r="CA122" s="141"/>
      <c r="CB122" s="141"/>
      <c r="CC122" s="141"/>
      <c r="CD122" s="141"/>
      <c r="CE122" s="141"/>
      <c r="CF122" s="141"/>
      <c r="CG122" s="141"/>
      <c r="CH122" s="141"/>
      <c r="CI122" s="141"/>
      <c r="CJ122" s="141"/>
      <c r="CK122" s="141"/>
      <c r="CL122" s="141"/>
      <c r="CM122" s="141"/>
      <c r="CN122" s="141"/>
      <c r="CO122" s="141"/>
      <c r="CP122" s="141"/>
      <c r="CQ122" s="141"/>
      <c r="CR122" s="141"/>
      <c r="CS122" s="141"/>
      <c r="CT122" s="141"/>
      <c r="CU122" s="141"/>
      <c r="CV122" s="141"/>
      <c r="CW122" s="141"/>
      <c r="CX122" s="141"/>
      <c r="CY122" s="141"/>
      <c r="CZ122" s="141"/>
      <c r="DA122" s="141"/>
      <c r="DB122" s="141"/>
      <c r="DC122" s="141"/>
      <c r="DD122" s="141"/>
      <c r="DE122" s="141"/>
      <c r="DF122" s="141"/>
      <c r="DG122" s="141"/>
      <c r="DH122" s="141"/>
      <c r="DI122" s="141"/>
      <c r="DJ122" s="141"/>
      <c r="DK122" s="141"/>
      <c r="DL122" s="141"/>
      <c r="DM122" s="141"/>
    </row>
    <row r="123" spans="1:117" s="77" customFormat="1" ht="24.75" customHeight="1" x14ac:dyDescent="0.25">
      <c r="A123" s="243" t="s">
        <v>341</v>
      </c>
      <c r="B123" s="244"/>
      <c r="C123" s="244"/>
      <c r="D123" s="244"/>
      <c r="E123" s="244"/>
      <c r="F123" s="244"/>
      <c r="G123" s="244"/>
      <c r="H123" s="244"/>
      <c r="I123" s="244"/>
      <c r="J123" s="244"/>
      <c r="K123" s="244"/>
      <c r="L123" s="244"/>
      <c r="M123" s="244"/>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c r="BO123" s="141"/>
      <c r="BP123" s="141"/>
      <c r="BQ123" s="141"/>
      <c r="BR123" s="141"/>
      <c r="BS123" s="141"/>
      <c r="BT123" s="141"/>
      <c r="BU123" s="141"/>
      <c r="BV123" s="141"/>
      <c r="BW123" s="141"/>
      <c r="BX123" s="141"/>
      <c r="BY123" s="141"/>
      <c r="BZ123" s="141"/>
      <c r="CA123" s="141"/>
      <c r="CB123" s="141"/>
      <c r="CC123" s="141"/>
      <c r="CD123" s="141"/>
      <c r="CE123" s="141"/>
      <c r="CF123" s="141"/>
      <c r="CG123" s="141"/>
      <c r="CH123" s="141"/>
      <c r="CI123" s="141"/>
      <c r="CJ123" s="141"/>
      <c r="CK123" s="141"/>
      <c r="CL123" s="141"/>
      <c r="CM123" s="141"/>
      <c r="CN123" s="141"/>
      <c r="CO123" s="141"/>
      <c r="CP123" s="141"/>
      <c r="CQ123" s="141"/>
      <c r="CR123" s="141"/>
      <c r="CS123" s="141"/>
      <c r="CT123" s="141"/>
      <c r="CU123" s="141"/>
      <c r="CV123" s="141"/>
      <c r="CW123" s="141"/>
      <c r="CX123" s="141"/>
      <c r="CY123" s="141"/>
      <c r="CZ123" s="141"/>
      <c r="DA123" s="141"/>
      <c r="DB123" s="141"/>
      <c r="DC123" s="141"/>
      <c r="DD123" s="141"/>
      <c r="DE123" s="141"/>
      <c r="DF123" s="141"/>
      <c r="DG123" s="141"/>
      <c r="DH123" s="141"/>
      <c r="DI123" s="141"/>
      <c r="DJ123" s="141"/>
      <c r="DK123" s="141"/>
      <c r="DL123" s="141"/>
      <c r="DM123" s="141"/>
    </row>
    <row r="124" spans="1:117" ht="15.6" x14ac:dyDescent="0.3">
      <c r="A124" s="278" t="s">
        <v>285</v>
      </c>
      <c r="B124" s="278"/>
      <c r="C124" s="278"/>
      <c r="D124" s="278"/>
      <c r="E124" s="278"/>
      <c r="F124" s="278"/>
      <c r="G124" s="278"/>
      <c r="H124" s="278"/>
      <c r="I124" s="278"/>
      <c r="J124" s="278"/>
      <c r="K124" s="278"/>
      <c r="L124" s="278"/>
      <c r="M124" s="278"/>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1"/>
      <c r="BR124" s="141"/>
      <c r="BS124" s="141"/>
      <c r="BT124" s="141"/>
      <c r="BU124" s="141"/>
      <c r="BV124" s="141"/>
      <c r="BW124" s="141"/>
      <c r="BX124" s="141"/>
      <c r="BY124" s="141"/>
      <c r="BZ124" s="141"/>
      <c r="CA124" s="141"/>
      <c r="CB124" s="141"/>
      <c r="CC124" s="141"/>
      <c r="CD124" s="141"/>
      <c r="CE124" s="141"/>
      <c r="CF124" s="141"/>
      <c r="CG124" s="141"/>
      <c r="CH124" s="141"/>
      <c r="CI124" s="141"/>
      <c r="CJ124" s="141"/>
      <c r="CK124" s="141"/>
      <c r="CL124" s="141"/>
      <c r="CM124" s="141"/>
      <c r="CN124" s="141"/>
      <c r="CO124" s="141"/>
      <c r="CP124" s="141"/>
      <c r="CQ124" s="141"/>
      <c r="CR124" s="141"/>
      <c r="CS124" s="141"/>
      <c r="CT124" s="141"/>
      <c r="CU124" s="141"/>
      <c r="CV124" s="141"/>
      <c r="CW124" s="141"/>
      <c r="CX124" s="141"/>
      <c r="CY124" s="141"/>
      <c r="CZ124" s="141"/>
      <c r="DA124" s="141"/>
      <c r="DB124" s="141"/>
      <c r="DC124" s="141"/>
      <c r="DD124" s="141"/>
      <c r="DE124" s="141"/>
      <c r="DF124" s="141"/>
      <c r="DG124" s="141"/>
      <c r="DH124" s="141"/>
      <c r="DI124" s="141"/>
      <c r="DJ124" s="141"/>
      <c r="DK124" s="141"/>
      <c r="DL124" s="141"/>
      <c r="DM124" s="141"/>
    </row>
    <row r="125" spans="1:117" s="139" customFormat="1" ht="24.75" customHeight="1" x14ac:dyDescent="0.3">
      <c r="A125" s="294" t="s">
        <v>190</v>
      </c>
      <c r="B125" s="252" t="s">
        <v>191</v>
      </c>
      <c r="C125" s="253"/>
      <c r="D125" s="254"/>
      <c r="E125" s="252" t="s">
        <v>192</v>
      </c>
      <c r="F125" s="253"/>
      <c r="G125" s="254"/>
      <c r="H125" s="252" t="s">
        <v>193</v>
      </c>
      <c r="I125" s="253"/>
      <c r="J125" s="254"/>
      <c r="K125" s="252" t="s">
        <v>194</v>
      </c>
      <c r="L125" s="253"/>
      <c r="M125" s="254"/>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row>
    <row r="126" spans="1:117" s="141" customFormat="1" ht="16.5" customHeight="1" x14ac:dyDescent="0.25">
      <c r="A126" s="295"/>
      <c r="B126" s="124" t="s">
        <v>185</v>
      </c>
      <c r="C126" s="124" t="s">
        <v>186</v>
      </c>
      <c r="D126" s="174" t="s">
        <v>13</v>
      </c>
      <c r="E126" s="124" t="s">
        <v>185</v>
      </c>
      <c r="F126" s="124" t="s">
        <v>186</v>
      </c>
      <c r="G126" s="174" t="s">
        <v>13</v>
      </c>
      <c r="H126" s="124" t="s">
        <v>185</v>
      </c>
      <c r="I126" s="124" t="s">
        <v>186</v>
      </c>
      <c r="J126" s="174" t="s">
        <v>13</v>
      </c>
      <c r="K126" s="124" t="s">
        <v>185</v>
      </c>
      <c r="L126" s="124" t="s">
        <v>186</v>
      </c>
      <c r="M126" s="174" t="s">
        <v>13</v>
      </c>
    </row>
    <row r="127" spans="1:117" s="141" customFormat="1" ht="15.6" x14ac:dyDescent="0.25">
      <c r="A127" s="66" t="s">
        <v>195</v>
      </c>
      <c r="B127" s="153">
        <v>0</v>
      </c>
      <c r="C127" s="153">
        <v>15</v>
      </c>
      <c r="D127" s="66">
        <f>B127+C127</f>
        <v>15</v>
      </c>
      <c r="E127" s="153">
        <v>0</v>
      </c>
      <c r="F127" s="153">
        <v>11.55</v>
      </c>
      <c r="G127" s="66">
        <f>E127+F127</f>
        <v>11.55</v>
      </c>
      <c r="H127" s="155">
        <v>0</v>
      </c>
      <c r="I127" s="155">
        <v>15</v>
      </c>
      <c r="J127" s="66">
        <f>H127+I127</f>
        <v>15</v>
      </c>
      <c r="K127" s="155">
        <v>0</v>
      </c>
      <c r="L127" s="155">
        <v>11.55</v>
      </c>
      <c r="M127" s="66">
        <f>K127+L127</f>
        <v>11.55</v>
      </c>
    </row>
    <row r="128" spans="1:117" s="141" customFormat="1" ht="16.5" customHeight="1" x14ac:dyDescent="0.25">
      <c r="A128" s="66" t="s">
        <v>3</v>
      </c>
      <c r="B128" s="153">
        <v>0</v>
      </c>
      <c r="C128" s="153">
        <v>0</v>
      </c>
      <c r="D128" s="66">
        <f t="shared" ref="D128:D133" si="27">B128+C128</f>
        <v>0</v>
      </c>
      <c r="E128" s="153">
        <v>0</v>
      </c>
      <c r="F128" s="153">
        <v>0</v>
      </c>
      <c r="G128" s="66">
        <f t="shared" ref="G128:G133" si="28">E128+F128</f>
        <v>0</v>
      </c>
      <c r="H128" s="155">
        <v>0</v>
      </c>
      <c r="I128" s="155">
        <v>189</v>
      </c>
      <c r="J128" s="66">
        <f t="shared" ref="J128:J133" si="29">H128+I128</f>
        <v>189</v>
      </c>
      <c r="K128" s="155">
        <v>0</v>
      </c>
      <c r="L128" s="155">
        <v>217.26450700000001</v>
      </c>
      <c r="M128" s="66">
        <f t="shared" ref="M128:M133" si="30">K128+L128</f>
        <v>217.26450700000001</v>
      </c>
    </row>
    <row r="129" spans="1:201" s="141" customFormat="1" ht="16.5" customHeight="1" x14ac:dyDescent="0.25">
      <c r="A129" s="66" t="s">
        <v>196</v>
      </c>
      <c r="B129" s="153">
        <v>0</v>
      </c>
      <c r="C129" s="153">
        <v>3</v>
      </c>
      <c r="D129" s="66">
        <f t="shared" si="27"/>
        <v>3</v>
      </c>
      <c r="E129" s="153">
        <v>0</v>
      </c>
      <c r="F129" s="153">
        <v>5.7</v>
      </c>
      <c r="G129" s="66">
        <f t="shared" si="28"/>
        <v>5.7</v>
      </c>
      <c r="H129" s="155">
        <v>0</v>
      </c>
      <c r="I129" s="155">
        <v>604</v>
      </c>
      <c r="J129" s="66">
        <f t="shared" si="29"/>
        <v>604</v>
      </c>
      <c r="K129" s="155">
        <v>0</v>
      </c>
      <c r="L129" s="155">
        <v>1876.196608</v>
      </c>
      <c r="M129" s="66">
        <f t="shared" si="30"/>
        <v>1876.196608</v>
      </c>
    </row>
    <row r="130" spans="1:201" ht="15.6" x14ac:dyDescent="0.25">
      <c r="A130" s="66" t="s">
        <v>5</v>
      </c>
      <c r="B130" s="153">
        <v>0</v>
      </c>
      <c r="C130" s="153">
        <v>0</v>
      </c>
      <c r="D130" s="66">
        <f t="shared" si="27"/>
        <v>0</v>
      </c>
      <c r="E130" s="153">
        <v>0</v>
      </c>
      <c r="F130" s="153">
        <v>0</v>
      </c>
      <c r="G130" s="66">
        <f t="shared" si="28"/>
        <v>0</v>
      </c>
      <c r="H130" s="155">
        <v>0</v>
      </c>
      <c r="I130" s="155">
        <v>69</v>
      </c>
      <c r="J130" s="66">
        <f t="shared" si="29"/>
        <v>69</v>
      </c>
      <c r="K130" s="155">
        <v>0</v>
      </c>
      <c r="L130" s="155">
        <v>860.91461100000004</v>
      </c>
      <c r="M130" s="66">
        <f t="shared" si="30"/>
        <v>860.91461100000004</v>
      </c>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row>
    <row r="131" spans="1:201" ht="15.6" x14ac:dyDescent="0.25">
      <c r="A131" s="66" t="s">
        <v>197</v>
      </c>
      <c r="B131" s="153">
        <v>0</v>
      </c>
      <c r="C131" s="153">
        <v>0</v>
      </c>
      <c r="D131" s="66">
        <f t="shared" si="27"/>
        <v>0</v>
      </c>
      <c r="E131" s="153">
        <v>0</v>
      </c>
      <c r="F131" s="153">
        <v>0</v>
      </c>
      <c r="G131" s="66">
        <f t="shared" si="28"/>
        <v>0</v>
      </c>
      <c r="H131" s="155">
        <v>0</v>
      </c>
      <c r="I131" s="155">
        <v>96</v>
      </c>
      <c r="J131" s="66">
        <f t="shared" si="29"/>
        <v>96</v>
      </c>
      <c r="K131" s="155">
        <v>0</v>
      </c>
      <c r="L131" s="155">
        <v>1955.7306599999999</v>
      </c>
      <c r="M131" s="66">
        <f t="shared" si="30"/>
        <v>1955.7306599999999</v>
      </c>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row>
    <row r="132" spans="1:201" ht="15.6" x14ac:dyDescent="0.25">
      <c r="A132" s="66" t="s">
        <v>198</v>
      </c>
      <c r="B132" s="153">
        <v>0</v>
      </c>
      <c r="C132" s="153">
        <v>0</v>
      </c>
      <c r="D132" s="66">
        <f t="shared" si="27"/>
        <v>0</v>
      </c>
      <c r="E132" s="153">
        <v>0</v>
      </c>
      <c r="F132" s="153">
        <v>0</v>
      </c>
      <c r="G132" s="66">
        <f t="shared" si="28"/>
        <v>0</v>
      </c>
      <c r="H132" s="155">
        <v>0</v>
      </c>
      <c r="I132" s="155">
        <v>346</v>
      </c>
      <c r="J132" s="66">
        <f t="shared" si="29"/>
        <v>346</v>
      </c>
      <c r="K132" s="155">
        <v>0</v>
      </c>
      <c r="L132" s="155">
        <v>536.2133879500002</v>
      </c>
      <c r="M132" s="66">
        <f t="shared" si="30"/>
        <v>536.2133879500002</v>
      </c>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row>
    <row r="133" spans="1:201" ht="15.6" x14ac:dyDescent="0.25">
      <c r="A133" s="218" t="s">
        <v>13</v>
      </c>
      <c r="B133" s="190">
        <f>SUM(B127:B132)</f>
        <v>0</v>
      </c>
      <c r="C133" s="190">
        <f t="shared" ref="C133:L133" si="31">SUM(C127:C132)</f>
        <v>18</v>
      </c>
      <c r="D133" s="190">
        <f t="shared" si="27"/>
        <v>18</v>
      </c>
      <c r="E133" s="190">
        <f t="shared" si="31"/>
        <v>0</v>
      </c>
      <c r="F133" s="190">
        <f t="shared" si="31"/>
        <v>17.25</v>
      </c>
      <c r="G133" s="190">
        <f t="shared" si="28"/>
        <v>17.25</v>
      </c>
      <c r="H133" s="190">
        <f t="shared" si="31"/>
        <v>0</v>
      </c>
      <c r="I133" s="190">
        <f t="shared" si="31"/>
        <v>1319</v>
      </c>
      <c r="J133" s="190">
        <f t="shared" si="29"/>
        <v>1319</v>
      </c>
      <c r="K133" s="190">
        <f t="shared" si="31"/>
        <v>0</v>
      </c>
      <c r="L133" s="190">
        <f t="shared" si="31"/>
        <v>5457.8697739500003</v>
      </c>
      <c r="M133" s="190">
        <f t="shared" si="30"/>
        <v>5457.8697739500003</v>
      </c>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row>
    <row r="134" spans="1:201" ht="14.4" thickBot="1" x14ac:dyDescent="0.3">
      <c r="A134" s="42"/>
      <c r="B134" s="75"/>
      <c r="AM134" s="141"/>
      <c r="AN134" s="141"/>
      <c r="AO134" s="141"/>
    </row>
    <row r="135" spans="1:201" ht="27" customHeight="1" thickBot="1" x14ac:dyDescent="0.3">
      <c r="A135" s="257" t="s">
        <v>342</v>
      </c>
      <c r="B135" s="258"/>
      <c r="C135" s="258"/>
      <c r="D135" s="258"/>
      <c r="E135" s="258"/>
      <c r="F135" s="258"/>
      <c r="G135" s="259"/>
      <c r="AM135" s="141"/>
      <c r="AN135" s="141"/>
      <c r="AO135" s="141"/>
    </row>
    <row r="136" spans="1:201" s="77" customFormat="1" ht="17.399999999999999" x14ac:dyDescent="0.25">
      <c r="A136" s="73"/>
      <c r="B136" s="74"/>
      <c r="C136" s="73"/>
      <c r="D136" s="73"/>
      <c r="E136" s="73"/>
      <c r="F136" s="42"/>
      <c r="G136" s="73"/>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141"/>
      <c r="AN136" s="141"/>
      <c r="AO136" s="141"/>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row>
    <row r="137" spans="1:201" ht="15.6" x14ac:dyDescent="0.3">
      <c r="A137" s="87"/>
      <c r="B137" s="88" t="s">
        <v>200</v>
      </c>
      <c r="C137" s="88" t="s">
        <v>201</v>
      </c>
      <c r="D137" s="88" t="s">
        <v>202</v>
      </c>
      <c r="E137" s="88" t="s">
        <v>203</v>
      </c>
      <c r="F137" s="88" t="s">
        <v>198</v>
      </c>
      <c r="G137" s="88" t="s">
        <v>13</v>
      </c>
    </row>
    <row r="138" spans="1:201" ht="15.6" x14ac:dyDescent="0.25">
      <c r="A138" s="36" t="s">
        <v>204</v>
      </c>
      <c r="B138" s="57">
        <v>93</v>
      </c>
      <c r="C138" s="89">
        <v>31</v>
      </c>
      <c r="D138" s="57">
        <v>411</v>
      </c>
      <c r="E138" s="57">
        <v>95</v>
      </c>
      <c r="F138" s="102">
        <v>0</v>
      </c>
      <c r="G138" s="37">
        <f>+B138+C138+D138+E138+F138</f>
        <v>630</v>
      </c>
    </row>
    <row r="139" spans="1:201" ht="15.6" x14ac:dyDescent="0.25">
      <c r="A139" s="36" t="s">
        <v>205</v>
      </c>
      <c r="B139" s="57">
        <v>93</v>
      </c>
      <c r="C139" s="89">
        <v>31</v>
      </c>
      <c r="D139" s="57">
        <v>411</v>
      </c>
      <c r="E139" s="57">
        <v>95</v>
      </c>
      <c r="F139" s="102">
        <v>0</v>
      </c>
      <c r="G139" s="37">
        <f t="shared" ref="G139" si="32">+B139+C139+D139+E139+F139</f>
        <v>630</v>
      </c>
    </row>
    <row r="140" spans="1:201" ht="15.6" x14ac:dyDescent="0.25">
      <c r="A140" s="36" t="s">
        <v>128</v>
      </c>
      <c r="B140" s="57">
        <v>0</v>
      </c>
      <c r="C140" s="89">
        <v>4</v>
      </c>
      <c r="D140" s="57">
        <v>3</v>
      </c>
      <c r="E140" s="57">
        <v>0</v>
      </c>
      <c r="F140" s="102">
        <v>0</v>
      </c>
      <c r="G140" s="37">
        <f>+B140+C140+D140+E140+F140</f>
        <v>7</v>
      </c>
    </row>
    <row r="141" spans="1:201" ht="15.6" x14ac:dyDescent="0.25">
      <c r="A141" s="36" t="s">
        <v>295</v>
      </c>
      <c r="B141" s="57">
        <v>6</v>
      </c>
      <c r="C141" s="89">
        <v>8</v>
      </c>
      <c r="D141" s="57">
        <v>116</v>
      </c>
      <c r="E141" s="57">
        <v>14</v>
      </c>
      <c r="F141" s="102">
        <v>0</v>
      </c>
      <c r="G141" s="37">
        <f>+B141+C141+D141+E141+F141</f>
        <v>144</v>
      </c>
    </row>
    <row r="142" spans="1:201" ht="15.6" x14ac:dyDescent="0.25">
      <c r="A142" s="38" t="s">
        <v>206</v>
      </c>
      <c r="B142" s="56"/>
      <c r="C142" s="49"/>
      <c r="D142" s="39"/>
      <c r="E142" s="39"/>
      <c r="F142" s="39"/>
      <c r="G142" s="39"/>
    </row>
    <row r="143" spans="1:201" ht="15.6" x14ac:dyDescent="0.25">
      <c r="A143" s="38" t="s">
        <v>207</v>
      </c>
      <c r="B143" s="75"/>
    </row>
    <row r="144" spans="1:201" ht="14.4" thickBot="1" x14ac:dyDescent="0.3"/>
    <row r="145" spans="1:13" ht="24.75" customHeight="1" thickBot="1" x14ac:dyDescent="0.3">
      <c r="A145" s="257" t="s">
        <v>343</v>
      </c>
      <c r="B145" s="258"/>
      <c r="C145" s="258"/>
      <c r="D145" s="258"/>
      <c r="E145" s="258"/>
      <c r="F145" s="258"/>
      <c r="G145" s="258"/>
      <c r="H145" s="258"/>
      <c r="I145" s="258"/>
      <c r="J145" s="258"/>
      <c r="K145" s="258"/>
      <c r="L145" s="258"/>
      <c r="M145" s="259"/>
    </row>
    <row r="146" spans="1:13" ht="15.6" x14ac:dyDescent="0.3">
      <c r="A146" s="42"/>
      <c r="B146" s="75"/>
      <c r="L146" s="278" t="s">
        <v>285</v>
      </c>
      <c r="M146" s="278"/>
    </row>
    <row r="147" spans="1:13" ht="15.75" customHeight="1" x14ac:dyDescent="0.25">
      <c r="A147" s="263" t="s">
        <v>248</v>
      </c>
      <c r="B147" s="248" t="s">
        <v>208</v>
      </c>
      <c r="C147" s="249"/>
      <c r="D147" s="249"/>
      <c r="E147" s="250"/>
      <c r="F147" s="251" t="s">
        <v>209</v>
      </c>
      <c r="G147" s="251"/>
      <c r="H147" s="251"/>
      <c r="I147" s="251"/>
      <c r="J147" s="260" t="s">
        <v>210</v>
      </c>
      <c r="K147" s="261"/>
      <c r="L147" s="261"/>
      <c r="M147" s="262"/>
    </row>
    <row r="148" spans="1:13" ht="15.6" x14ac:dyDescent="0.25">
      <c r="A148" s="264"/>
      <c r="B148" s="194" t="s">
        <v>211</v>
      </c>
      <c r="C148" s="65" t="s">
        <v>5</v>
      </c>
      <c r="D148" s="66" t="s">
        <v>212</v>
      </c>
      <c r="E148" s="66" t="s">
        <v>13</v>
      </c>
      <c r="F148" s="66" t="s">
        <v>211</v>
      </c>
      <c r="G148" s="66" t="s">
        <v>5</v>
      </c>
      <c r="H148" s="66" t="s">
        <v>212</v>
      </c>
      <c r="I148" s="66" t="s">
        <v>13</v>
      </c>
      <c r="J148" s="66" t="s">
        <v>211</v>
      </c>
      <c r="K148" s="66" t="s">
        <v>5</v>
      </c>
      <c r="L148" s="66" t="s">
        <v>212</v>
      </c>
      <c r="M148" s="66" t="s">
        <v>13</v>
      </c>
    </row>
    <row r="149" spans="1:13" ht="31.2" x14ac:dyDescent="0.25">
      <c r="A149" s="36" t="s">
        <v>213</v>
      </c>
      <c r="B149" s="153">
        <v>0</v>
      </c>
      <c r="C149" s="50">
        <v>0</v>
      </c>
      <c r="D149" s="40">
        <v>0</v>
      </c>
      <c r="E149" s="188">
        <f>+B149+C149+D149</f>
        <v>0</v>
      </c>
      <c r="F149" s="40">
        <v>0</v>
      </c>
      <c r="G149" s="50">
        <v>0</v>
      </c>
      <c r="H149" s="40">
        <v>0</v>
      </c>
      <c r="I149" s="188">
        <f>+F149+G149+H149</f>
        <v>0</v>
      </c>
      <c r="J149" s="41">
        <v>0</v>
      </c>
      <c r="K149" s="41">
        <v>0</v>
      </c>
      <c r="L149" s="41">
        <v>0</v>
      </c>
      <c r="M149" s="189">
        <f>+J149+K149+L149</f>
        <v>0</v>
      </c>
    </row>
    <row r="150" spans="1:13" ht="18" customHeight="1" x14ac:dyDescent="0.25">
      <c r="A150" s="36" t="s">
        <v>214</v>
      </c>
      <c r="B150" s="153">
        <v>483</v>
      </c>
      <c r="C150" s="50">
        <v>59</v>
      </c>
      <c r="D150" s="40">
        <v>0</v>
      </c>
      <c r="E150" s="188">
        <f>+B150+C150+D150</f>
        <v>542</v>
      </c>
      <c r="F150" s="40">
        <v>444</v>
      </c>
      <c r="G150" s="50">
        <v>58</v>
      </c>
      <c r="H150" s="40">
        <v>0</v>
      </c>
      <c r="I150" s="188">
        <f t="shared" ref="I150:I153" si="33">+F150+G150+H150</f>
        <v>502</v>
      </c>
      <c r="J150" s="41">
        <v>911.84079999999994</v>
      </c>
      <c r="K150" s="41">
        <v>185.5</v>
      </c>
      <c r="L150" s="41">
        <v>0</v>
      </c>
      <c r="M150" s="189">
        <f>+J150+K150+L150</f>
        <v>1097.3407999999999</v>
      </c>
    </row>
    <row r="151" spans="1:13" ht="15.6" x14ac:dyDescent="0.25">
      <c r="A151" s="36" t="s">
        <v>215</v>
      </c>
      <c r="B151" s="153">
        <v>41</v>
      </c>
      <c r="C151" s="50">
        <v>15</v>
      </c>
      <c r="D151" s="40">
        <v>0</v>
      </c>
      <c r="E151" s="188">
        <f>+B151+C151+D151</f>
        <v>56</v>
      </c>
      <c r="F151" s="40">
        <v>37</v>
      </c>
      <c r="G151" s="50">
        <v>11</v>
      </c>
      <c r="H151" s="40">
        <v>0</v>
      </c>
      <c r="I151" s="188">
        <f t="shared" si="33"/>
        <v>48</v>
      </c>
      <c r="J151" s="41">
        <v>166.018</v>
      </c>
      <c r="K151" s="41">
        <v>80.7</v>
      </c>
      <c r="L151" s="41">
        <v>0</v>
      </c>
      <c r="M151" s="189">
        <f>+J151+K151+L151</f>
        <v>246.71800000000002</v>
      </c>
    </row>
    <row r="152" spans="1:13" ht="15.6" x14ac:dyDescent="0.25">
      <c r="A152" s="36" t="s">
        <v>216</v>
      </c>
      <c r="B152" s="153">
        <v>74</v>
      </c>
      <c r="C152" s="50">
        <v>22</v>
      </c>
      <c r="D152" s="40">
        <v>0</v>
      </c>
      <c r="E152" s="188">
        <f>+B152+C152+D152</f>
        <v>96</v>
      </c>
      <c r="F152" s="40">
        <v>62</v>
      </c>
      <c r="G152" s="50">
        <v>18</v>
      </c>
      <c r="H152" s="40">
        <v>0</v>
      </c>
      <c r="I152" s="188">
        <f t="shared" si="33"/>
        <v>80</v>
      </c>
      <c r="J152" s="41">
        <v>535.83000000000004</v>
      </c>
      <c r="K152" s="41">
        <v>495.65699999999998</v>
      </c>
      <c r="L152" s="41">
        <v>0</v>
      </c>
      <c r="M152" s="189">
        <f>+J152+K152+L152</f>
        <v>1031.4870000000001</v>
      </c>
    </row>
    <row r="153" spans="1:13" ht="15.6" x14ac:dyDescent="0.25">
      <c r="A153" s="36" t="s">
        <v>217</v>
      </c>
      <c r="B153" s="153">
        <v>0</v>
      </c>
      <c r="C153" s="50">
        <v>0</v>
      </c>
      <c r="D153" s="40">
        <v>0</v>
      </c>
      <c r="E153" s="188">
        <f>+B153+C153+D153</f>
        <v>0</v>
      </c>
      <c r="F153" s="40">
        <v>0</v>
      </c>
      <c r="G153" s="50">
        <v>0</v>
      </c>
      <c r="H153" s="40">
        <v>0</v>
      </c>
      <c r="I153" s="188">
        <f t="shared" si="33"/>
        <v>0</v>
      </c>
      <c r="J153" s="41">
        <v>0</v>
      </c>
      <c r="K153" s="41">
        <v>0</v>
      </c>
      <c r="L153" s="41">
        <v>0</v>
      </c>
      <c r="M153" s="189">
        <f>+J153+K153+L153</f>
        <v>0</v>
      </c>
    </row>
    <row r="154" spans="1:13" ht="21.15" customHeight="1" x14ac:dyDescent="0.25">
      <c r="A154" s="184" t="s">
        <v>13</v>
      </c>
      <c r="B154" s="185">
        <f>+B149+B150+B151+B152+B153</f>
        <v>598</v>
      </c>
      <c r="C154" s="186">
        <f t="shared" ref="C154:D154" si="34">+C149+C150+C151+C152+C153</f>
        <v>96</v>
      </c>
      <c r="D154" s="186">
        <f t="shared" si="34"/>
        <v>0</v>
      </c>
      <c r="E154" s="186">
        <f>+E149+E150+E151+E152+E153</f>
        <v>694</v>
      </c>
      <c r="F154" s="186">
        <f t="shared" ref="F154:M154" si="35">+F149+F150+F151+F152+F153</f>
        <v>543</v>
      </c>
      <c r="G154" s="186">
        <f t="shared" si="35"/>
        <v>87</v>
      </c>
      <c r="H154" s="186">
        <f t="shared" si="35"/>
        <v>0</v>
      </c>
      <c r="I154" s="186">
        <f t="shared" si="35"/>
        <v>630</v>
      </c>
      <c r="J154" s="187">
        <f t="shared" si="35"/>
        <v>1613.6887999999999</v>
      </c>
      <c r="K154" s="187">
        <f t="shared" si="35"/>
        <v>761.85699999999997</v>
      </c>
      <c r="L154" s="187">
        <f t="shared" si="35"/>
        <v>0</v>
      </c>
      <c r="M154" s="187">
        <f t="shared" si="35"/>
        <v>2375.5457999999999</v>
      </c>
    </row>
    <row r="156" spans="1:13" ht="27" customHeight="1" x14ac:dyDescent="0.25">
      <c r="A156" s="266" t="s">
        <v>344</v>
      </c>
      <c r="B156" s="267"/>
      <c r="C156" s="267"/>
      <c r="D156" s="267"/>
      <c r="E156" s="267"/>
      <c r="F156" s="267"/>
      <c r="G156" s="267"/>
      <c r="H156" s="267"/>
    </row>
    <row r="157" spans="1:13" s="77" customFormat="1" x14ac:dyDescent="0.25">
      <c r="A157" s="268" t="s">
        <v>285</v>
      </c>
      <c r="B157" s="268"/>
      <c r="C157" s="268"/>
      <c r="D157" s="268"/>
      <c r="E157" s="268"/>
      <c r="F157" s="268"/>
      <c r="G157" s="268"/>
      <c r="H157" s="268"/>
    </row>
    <row r="158" spans="1:13" ht="15.6" x14ac:dyDescent="0.25">
      <c r="A158" s="307" t="s">
        <v>248</v>
      </c>
      <c r="B158" s="265" t="s">
        <v>218</v>
      </c>
      <c r="C158" s="265"/>
      <c r="D158" s="265" t="s">
        <v>219</v>
      </c>
      <c r="E158" s="265"/>
      <c r="F158" s="265"/>
      <c r="G158" s="265" t="s">
        <v>13</v>
      </c>
      <c r="H158" s="265" t="s">
        <v>336</v>
      </c>
    </row>
    <row r="159" spans="1:13" ht="15.6" x14ac:dyDescent="0.25">
      <c r="A159" s="308"/>
      <c r="B159" s="107" t="s">
        <v>59</v>
      </c>
      <c r="C159" s="107" t="s">
        <v>60</v>
      </c>
      <c r="D159" s="107" t="s">
        <v>48</v>
      </c>
      <c r="E159" s="107" t="s">
        <v>49</v>
      </c>
      <c r="F159" s="107" t="s">
        <v>220</v>
      </c>
      <c r="G159" s="265"/>
      <c r="H159" s="265"/>
    </row>
    <row r="160" spans="1:13" ht="15.6" x14ac:dyDescent="0.25">
      <c r="A160" s="36" t="s">
        <v>204</v>
      </c>
      <c r="B160" s="58">
        <v>19673.502673689974</v>
      </c>
      <c r="C160" s="51">
        <v>278.77410446999988</v>
      </c>
      <c r="D160" s="41">
        <v>112.60177329999999</v>
      </c>
      <c r="E160" s="41">
        <v>72.508926729999999</v>
      </c>
      <c r="F160" s="41">
        <v>516.20165285000155</v>
      </c>
      <c r="G160" s="192">
        <f>SUM(B160:F160)</f>
        <v>20653.589131039978</v>
      </c>
      <c r="H160" s="193">
        <f>D160+E160+F160</f>
        <v>701.31235288000153</v>
      </c>
    </row>
    <row r="161" spans="1:191" ht="15.6" x14ac:dyDescent="0.25">
      <c r="A161" s="36" t="s">
        <v>205</v>
      </c>
      <c r="B161" s="58">
        <v>9395.3754757899624</v>
      </c>
      <c r="C161" s="51">
        <v>12.80360231</v>
      </c>
      <c r="D161" s="41">
        <v>6.1981201099999996</v>
      </c>
      <c r="E161" s="41">
        <v>0.60868692999999996</v>
      </c>
      <c r="F161" s="41">
        <v>0</v>
      </c>
      <c r="G161" s="192">
        <f t="shared" ref="G161:G163" si="36">SUM(B161:F161)</f>
        <v>9414.9858851399622</v>
      </c>
      <c r="H161" s="193">
        <f t="shared" ref="H161:H163" si="37">D161+E161+F161</f>
        <v>6.8068070399999998</v>
      </c>
    </row>
    <row r="162" spans="1:191" ht="15.6" x14ac:dyDescent="0.25">
      <c r="A162" s="36" t="s">
        <v>128</v>
      </c>
      <c r="B162" s="58">
        <v>488.20547910999983</v>
      </c>
      <c r="C162" s="51">
        <v>0.85781334000000009</v>
      </c>
      <c r="D162" s="41">
        <v>0.26238087999999998</v>
      </c>
      <c r="E162" s="41">
        <v>1.6636069999999999E-2</v>
      </c>
      <c r="F162" s="41">
        <v>1.3078693599999998</v>
      </c>
      <c r="G162" s="192">
        <f t="shared" si="36"/>
        <v>490.65017875999985</v>
      </c>
      <c r="H162" s="193">
        <f t="shared" si="37"/>
        <v>1.5868863099999997</v>
      </c>
    </row>
    <row r="163" spans="1:191" ht="15.6" x14ac:dyDescent="0.25">
      <c r="A163" s="36" t="s">
        <v>295</v>
      </c>
      <c r="B163" s="103">
        <v>2884.128739820002</v>
      </c>
      <c r="C163" s="104">
        <v>41.779704129999992</v>
      </c>
      <c r="D163" s="104">
        <v>19.693136030000002</v>
      </c>
      <c r="E163" s="104">
        <v>57.965840569999997</v>
      </c>
      <c r="F163" s="104">
        <v>60.111392170000009</v>
      </c>
      <c r="G163" s="192">
        <f t="shared" si="36"/>
        <v>3063.678812720002</v>
      </c>
      <c r="H163" s="193">
        <f t="shared" si="37"/>
        <v>137.77036877</v>
      </c>
    </row>
    <row r="165" spans="1:191" ht="30.75" customHeight="1" x14ac:dyDescent="0.25">
      <c r="A165" s="243" t="s">
        <v>345</v>
      </c>
      <c r="B165" s="244"/>
      <c r="C165" s="244"/>
      <c r="D165" s="244"/>
      <c r="E165" s="244"/>
    </row>
    <row r="166" spans="1:191" s="77" customFormat="1" ht="15.6" x14ac:dyDescent="0.3">
      <c r="A166" s="278" t="s">
        <v>285</v>
      </c>
      <c r="B166" s="278"/>
      <c r="C166" s="278"/>
      <c r="D166" s="278"/>
      <c r="E166" s="278"/>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row>
    <row r="167" spans="1:191" s="77" customFormat="1" ht="18.75" customHeight="1" x14ac:dyDescent="0.25">
      <c r="A167" s="238" t="s">
        <v>248</v>
      </c>
      <c r="B167" s="237" t="s">
        <v>221</v>
      </c>
      <c r="C167" s="237"/>
      <c r="D167" s="237"/>
      <c r="E167" s="255" t="s">
        <v>222</v>
      </c>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row>
    <row r="168" spans="1:191" s="77" customFormat="1" ht="15.6" x14ac:dyDescent="0.25">
      <c r="A168" s="239"/>
      <c r="B168" s="175" t="s">
        <v>185</v>
      </c>
      <c r="C168" s="175" t="s">
        <v>186</v>
      </c>
      <c r="D168" s="175" t="s">
        <v>13</v>
      </c>
      <c r="E168" s="256"/>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row>
    <row r="169" spans="1:191" s="77" customFormat="1" ht="15.6" x14ac:dyDescent="0.25">
      <c r="A169" s="43" t="s">
        <v>223</v>
      </c>
      <c r="B169" s="151">
        <v>0</v>
      </c>
      <c r="C169" s="151">
        <v>0</v>
      </c>
      <c r="D169" s="200">
        <f>B169+C169</f>
        <v>0</v>
      </c>
      <c r="E169" s="152">
        <v>0</v>
      </c>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row>
    <row r="170" spans="1:191" s="77" customFormat="1" ht="15.6" x14ac:dyDescent="0.25">
      <c r="A170" s="43" t="s">
        <v>224</v>
      </c>
      <c r="B170" s="151">
        <v>0</v>
      </c>
      <c r="C170" s="151">
        <v>0</v>
      </c>
      <c r="D170" s="200">
        <f t="shared" ref="D170:D172" si="38">B170+C170</f>
        <v>0</v>
      </c>
      <c r="E170" s="152">
        <v>0</v>
      </c>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row>
    <row r="171" spans="1:191" s="77" customFormat="1" ht="15.6" x14ac:dyDescent="0.25">
      <c r="A171" s="43" t="s">
        <v>271</v>
      </c>
      <c r="B171" s="151">
        <v>0</v>
      </c>
      <c r="C171" s="151">
        <v>0</v>
      </c>
      <c r="D171" s="200">
        <f t="shared" si="38"/>
        <v>0</v>
      </c>
      <c r="E171" s="152">
        <v>0</v>
      </c>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row>
    <row r="172" spans="1:191" s="77" customFormat="1" ht="15.6" x14ac:dyDescent="0.25">
      <c r="A172" s="142" t="s">
        <v>13</v>
      </c>
      <c r="B172" s="191">
        <f>SUM(B169:B171)</f>
        <v>0</v>
      </c>
      <c r="C172" s="191">
        <f t="shared" ref="C172:E172" si="39">SUM(C169:C171)</f>
        <v>0</v>
      </c>
      <c r="D172" s="191">
        <f t="shared" si="38"/>
        <v>0</v>
      </c>
      <c r="E172" s="191">
        <f t="shared" si="39"/>
        <v>0</v>
      </c>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row>
    <row r="173" spans="1:191" s="119" customFormat="1" ht="16.2" thickBot="1" x14ac:dyDescent="0.35">
      <c r="A173" s="136"/>
      <c r="B173" s="71"/>
      <c r="C173" s="137"/>
      <c r="D173" s="138"/>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row>
    <row r="174" spans="1:191" ht="27.75" customHeight="1" thickBot="1" x14ac:dyDescent="0.3">
      <c r="A174" s="257" t="s">
        <v>346</v>
      </c>
      <c r="B174" s="258"/>
      <c r="C174" s="258"/>
      <c r="D174" s="259"/>
    </row>
    <row r="175" spans="1:191" ht="15.75" customHeight="1" x14ac:dyDescent="0.25">
      <c r="A175" s="245" t="s">
        <v>225</v>
      </c>
      <c r="B175" s="246"/>
      <c r="C175" s="246"/>
      <c r="D175" s="247"/>
    </row>
    <row r="176" spans="1:191" ht="31.2" x14ac:dyDescent="0.25">
      <c r="A176" s="42"/>
      <c r="B176" s="59" t="s">
        <v>226</v>
      </c>
      <c r="C176" s="52" t="s">
        <v>227</v>
      </c>
    </row>
    <row r="177" spans="1:49" ht="16.2" thickBot="1" x14ac:dyDescent="0.3">
      <c r="A177" s="42"/>
      <c r="B177" s="60">
        <v>5.7079999999999995E-3</v>
      </c>
      <c r="C177" s="53">
        <v>9.4182000000000001E-4</v>
      </c>
    </row>
    <row r="178" spans="1:49" x14ac:dyDescent="0.25">
      <c r="A178" s="42"/>
      <c r="B178" s="75"/>
    </row>
    <row r="179" spans="1:49" ht="27.75" customHeight="1" x14ac:dyDescent="0.25">
      <c r="A179" s="243" t="s">
        <v>347</v>
      </c>
      <c r="B179" s="244"/>
      <c r="C179" s="244"/>
      <c r="D179" s="244"/>
    </row>
    <row r="180" spans="1:49" s="77" customFormat="1" ht="17.399999999999999" x14ac:dyDescent="0.25">
      <c r="A180" s="74"/>
      <c r="B180" s="74"/>
      <c r="C180" s="74"/>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row>
    <row r="181" spans="1:49" ht="15" customHeight="1" x14ac:dyDescent="0.25">
      <c r="A181" s="143" t="s">
        <v>248</v>
      </c>
      <c r="B181" s="124" t="s">
        <v>185</v>
      </c>
      <c r="C181" s="124" t="s">
        <v>186</v>
      </c>
      <c r="D181" s="174" t="s">
        <v>13</v>
      </c>
    </row>
    <row r="182" spans="1:49" ht="22.65" customHeight="1" x14ac:dyDescent="0.25">
      <c r="A182" s="43" t="s">
        <v>228</v>
      </c>
      <c r="B182" s="156">
        <v>0</v>
      </c>
      <c r="C182" s="154">
        <v>21</v>
      </c>
      <c r="D182" s="196">
        <f>B182+C182</f>
        <v>21</v>
      </c>
    </row>
    <row r="183" spans="1:49" ht="31.2" x14ac:dyDescent="0.25">
      <c r="A183" s="43" t="s">
        <v>229</v>
      </c>
      <c r="B183" s="156">
        <v>0</v>
      </c>
      <c r="C183" s="154">
        <v>0</v>
      </c>
      <c r="D183" s="196">
        <f t="shared" ref="D183:D194" si="40">B183+C183</f>
        <v>0</v>
      </c>
    </row>
    <row r="184" spans="1:49" ht="34.5" customHeight="1" x14ac:dyDescent="0.25">
      <c r="A184" s="43" t="s">
        <v>230</v>
      </c>
      <c r="B184" s="156">
        <v>0</v>
      </c>
      <c r="C184" s="154">
        <v>0</v>
      </c>
      <c r="D184" s="196">
        <f t="shared" si="40"/>
        <v>0</v>
      </c>
    </row>
    <row r="185" spans="1:49" ht="46.8" x14ac:dyDescent="0.25">
      <c r="A185" s="43" t="s">
        <v>231</v>
      </c>
      <c r="B185" s="156">
        <v>0</v>
      </c>
      <c r="C185" s="154">
        <v>0</v>
      </c>
      <c r="D185" s="196">
        <f t="shared" si="40"/>
        <v>0</v>
      </c>
    </row>
    <row r="186" spans="1:49" ht="35.4" customHeight="1" x14ac:dyDescent="0.25">
      <c r="A186" s="43" t="s">
        <v>232</v>
      </c>
      <c r="B186" s="156">
        <v>0</v>
      </c>
      <c r="C186" s="154">
        <v>0</v>
      </c>
      <c r="D186" s="196">
        <f t="shared" si="40"/>
        <v>0</v>
      </c>
    </row>
    <row r="187" spans="1:49" ht="15.6" x14ac:dyDescent="0.25">
      <c r="A187" s="43" t="s">
        <v>233</v>
      </c>
      <c r="B187" s="156">
        <v>0</v>
      </c>
      <c r="C187" s="154">
        <v>0</v>
      </c>
      <c r="D187" s="196">
        <f t="shared" si="40"/>
        <v>0</v>
      </c>
    </row>
    <row r="188" spans="1:49" ht="31.2" x14ac:dyDescent="0.25">
      <c r="A188" s="43" t="s">
        <v>234</v>
      </c>
      <c r="B188" s="156">
        <v>0</v>
      </c>
      <c r="C188" s="154">
        <v>0</v>
      </c>
      <c r="D188" s="196">
        <f t="shared" si="40"/>
        <v>0</v>
      </c>
    </row>
    <row r="189" spans="1:49" ht="15.6" x14ac:dyDescent="0.25">
      <c r="A189" s="43" t="s">
        <v>235</v>
      </c>
      <c r="B189" s="156">
        <v>0</v>
      </c>
      <c r="C189" s="154">
        <v>0</v>
      </c>
      <c r="D189" s="196">
        <f t="shared" si="40"/>
        <v>0</v>
      </c>
    </row>
    <row r="190" spans="1:49" ht="31.2" x14ac:dyDescent="0.25">
      <c r="A190" s="43" t="s">
        <v>236</v>
      </c>
      <c r="B190" s="156">
        <v>0</v>
      </c>
      <c r="C190" s="154">
        <v>0</v>
      </c>
      <c r="D190" s="196">
        <f t="shared" si="40"/>
        <v>0</v>
      </c>
    </row>
    <row r="191" spans="1:49" ht="31.8" thickBot="1" x14ac:dyDescent="0.3">
      <c r="A191" s="144" t="s">
        <v>332</v>
      </c>
      <c r="B191" s="156">
        <v>0</v>
      </c>
      <c r="C191" s="154">
        <v>2.9487179487179484E-3</v>
      </c>
      <c r="D191" s="196">
        <f t="shared" si="40"/>
        <v>2.9487179487179484E-3</v>
      </c>
    </row>
    <row r="192" spans="1:49" ht="33.75" customHeight="1" thickBot="1" x14ac:dyDescent="0.3">
      <c r="A192" s="172" t="s">
        <v>333</v>
      </c>
      <c r="B192" s="156">
        <v>0</v>
      </c>
      <c r="C192" s="154">
        <v>5.1282051282051286E-5</v>
      </c>
      <c r="D192" s="196">
        <f t="shared" si="40"/>
        <v>5.1282051282051286E-5</v>
      </c>
    </row>
    <row r="193" spans="1:4" ht="31.8" thickBot="1" x14ac:dyDescent="0.3">
      <c r="A193" s="144" t="s">
        <v>334</v>
      </c>
      <c r="B193" s="156">
        <v>0</v>
      </c>
      <c r="C193" s="154">
        <v>7.8205128205128204E-4</v>
      </c>
      <c r="D193" s="196">
        <f t="shared" si="40"/>
        <v>7.8205128205128204E-4</v>
      </c>
    </row>
    <row r="194" spans="1:4" ht="47.4" thickBot="1" x14ac:dyDescent="0.3">
      <c r="A194" s="144" t="s">
        <v>335</v>
      </c>
      <c r="B194" s="156">
        <v>0</v>
      </c>
      <c r="C194" s="154">
        <v>4.3205128205128203E-3</v>
      </c>
      <c r="D194" s="196">
        <f t="shared" si="40"/>
        <v>4.3205128205128203E-3</v>
      </c>
    </row>
    <row r="196" spans="1:4" ht="22.8" x14ac:dyDescent="0.25">
      <c r="A196" s="243" t="s">
        <v>348</v>
      </c>
      <c r="B196" s="244"/>
      <c r="C196" s="244"/>
      <c r="D196" s="244"/>
    </row>
    <row r="198" spans="1:4" ht="15.6" x14ac:dyDescent="0.25">
      <c r="A198" s="209" t="s">
        <v>248</v>
      </c>
      <c r="B198" s="215" t="s">
        <v>185</v>
      </c>
      <c r="C198" s="215" t="s">
        <v>186</v>
      </c>
      <c r="D198" s="215" t="s">
        <v>13</v>
      </c>
    </row>
    <row r="199" spans="1:4" ht="15" customHeight="1" x14ac:dyDescent="0.25">
      <c r="A199" s="43" t="s">
        <v>237</v>
      </c>
      <c r="B199" s="156">
        <v>3369</v>
      </c>
      <c r="C199" s="154">
        <v>8823</v>
      </c>
      <c r="D199" s="197">
        <f>B199+C199</f>
        <v>12192</v>
      </c>
    </row>
    <row r="200" spans="1:4" ht="30.75" customHeight="1" x14ac:dyDescent="0.25">
      <c r="A200" s="43" t="s">
        <v>238</v>
      </c>
      <c r="B200" s="156">
        <v>0</v>
      </c>
      <c r="C200" s="154">
        <v>0</v>
      </c>
      <c r="D200" s="197">
        <f t="shared" ref="D200:D203" si="41">B200+C200</f>
        <v>0</v>
      </c>
    </row>
    <row r="201" spans="1:4" ht="35.4" customHeight="1" x14ac:dyDescent="0.25">
      <c r="A201" s="43" t="s">
        <v>239</v>
      </c>
      <c r="B201" s="156">
        <v>0</v>
      </c>
      <c r="C201" s="154">
        <v>0</v>
      </c>
      <c r="D201" s="197">
        <f t="shared" si="41"/>
        <v>0</v>
      </c>
    </row>
    <row r="202" spans="1:4" ht="15.6" x14ac:dyDescent="0.25">
      <c r="A202" s="43" t="s">
        <v>240</v>
      </c>
      <c r="B202" s="156">
        <v>0</v>
      </c>
      <c r="C202" s="154">
        <v>0</v>
      </c>
      <c r="D202" s="197">
        <f t="shared" si="41"/>
        <v>0</v>
      </c>
    </row>
    <row r="203" spans="1:4" ht="15.6" x14ac:dyDescent="0.25">
      <c r="A203" s="43" t="s">
        <v>241</v>
      </c>
      <c r="B203" s="156">
        <v>0</v>
      </c>
      <c r="C203" s="154">
        <v>0</v>
      </c>
      <c r="D203" s="197">
        <f t="shared" si="41"/>
        <v>0</v>
      </c>
    </row>
    <row r="205" spans="1:4" ht="22.8" x14ac:dyDescent="0.25">
      <c r="A205" s="243" t="s">
        <v>349</v>
      </c>
      <c r="B205" s="244"/>
      <c r="C205" s="244"/>
      <c r="D205" s="244"/>
    </row>
    <row r="207" spans="1:4" ht="30.15" customHeight="1" thickBot="1" x14ac:dyDescent="0.3">
      <c r="A207" s="143" t="s">
        <v>248</v>
      </c>
      <c r="B207" s="96" t="s">
        <v>326</v>
      </c>
      <c r="C207" s="96" t="s">
        <v>242</v>
      </c>
      <c r="D207" s="96" t="s">
        <v>13</v>
      </c>
    </row>
    <row r="208" spans="1:4" ht="16.2" thickBot="1" x14ac:dyDescent="0.3">
      <c r="A208" s="44" t="s">
        <v>243</v>
      </c>
      <c r="B208" s="156">
        <v>1</v>
      </c>
      <c r="C208" s="157">
        <v>0</v>
      </c>
      <c r="D208" s="197">
        <f>B208+C208</f>
        <v>1</v>
      </c>
    </row>
    <row r="209" spans="1:4" ht="15.75" customHeight="1" thickBot="1" x14ac:dyDescent="0.3">
      <c r="A209" s="44" t="s">
        <v>244</v>
      </c>
      <c r="B209" s="156">
        <v>9</v>
      </c>
      <c r="C209" s="48">
        <v>0</v>
      </c>
      <c r="D209" s="197">
        <f t="shared" ref="D209:D210" si="42">B209+C209</f>
        <v>9</v>
      </c>
    </row>
    <row r="210" spans="1:4" ht="16.2" thickBot="1" x14ac:dyDescent="0.3">
      <c r="A210" s="44" t="s">
        <v>245</v>
      </c>
      <c r="B210" s="156">
        <v>0</v>
      </c>
      <c r="C210" s="48">
        <v>0</v>
      </c>
      <c r="D210" s="197">
        <f t="shared" si="42"/>
        <v>0</v>
      </c>
    </row>
    <row r="211" spans="1:4" ht="15.6" x14ac:dyDescent="0.25">
      <c r="A211" s="220" t="s">
        <v>13</v>
      </c>
      <c r="B211" s="191">
        <f>SUM(B208:B210)</f>
        <v>10</v>
      </c>
      <c r="C211" s="191">
        <f>SUM(C208:C210)</f>
        <v>0</v>
      </c>
      <c r="D211" s="197">
        <f>B211+C211</f>
        <v>10</v>
      </c>
    </row>
    <row r="212" spans="1:4" ht="14.4" thickBot="1" x14ac:dyDescent="0.3">
      <c r="C212" s="42"/>
    </row>
    <row r="213" spans="1:4" ht="23.4" thickBot="1" x14ac:dyDescent="0.3">
      <c r="A213" s="315" t="s">
        <v>350</v>
      </c>
      <c r="B213" s="316"/>
      <c r="C213" s="42"/>
    </row>
    <row r="214" spans="1:4" ht="15.6" x14ac:dyDescent="0.3">
      <c r="A214" s="145"/>
      <c r="B214" s="146" t="s">
        <v>285</v>
      </c>
      <c r="C214" s="42"/>
    </row>
    <row r="215" spans="1:4" ht="15.6" x14ac:dyDescent="0.25">
      <c r="A215" s="143" t="s">
        <v>248</v>
      </c>
      <c r="B215" s="99" t="s">
        <v>281</v>
      </c>
      <c r="C215" s="42"/>
    </row>
    <row r="216" spans="1:4" ht="15.6" x14ac:dyDescent="0.25">
      <c r="A216" s="217" t="s">
        <v>351</v>
      </c>
      <c r="B216" s="156">
        <v>0</v>
      </c>
      <c r="C216" s="42"/>
    </row>
    <row r="217" spans="1:4" ht="15" customHeight="1" x14ac:dyDescent="0.25">
      <c r="A217" s="217" t="s">
        <v>280</v>
      </c>
      <c r="B217" s="156">
        <v>0</v>
      </c>
      <c r="C217" s="42"/>
    </row>
    <row r="218" spans="1:4" ht="15.6" x14ac:dyDescent="0.25">
      <c r="A218" s="217" t="s">
        <v>283</v>
      </c>
      <c r="B218" s="156">
        <v>0</v>
      </c>
      <c r="C218" s="42"/>
    </row>
    <row r="219" spans="1:4" ht="15.6" x14ac:dyDescent="0.25">
      <c r="A219" s="217" t="s">
        <v>293</v>
      </c>
      <c r="B219" s="156">
        <v>0</v>
      </c>
      <c r="C219" s="42"/>
    </row>
    <row r="220" spans="1:4" ht="15.6" x14ac:dyDescent="0.25">
      <c r="A220" s="217" t="s">
        <v>294</v>
      </c>
      <c r="B220" s="156">
        <v>0</v>
      </c>
      <c r="C220" s="42"/>
    </row>
    <row r="221" spans="1:4" ht="15.6" x14ac:dyDescent="0.25">
      <c r="A221" s="217" t="s">
        <v>296</v>
      </c>
      <c r="B221" s="156">
        <v>0</v>
      </c>
      <c r="C221" s="42"/>
    </row>
    <row r="222" spans="1:4" ht="15.6" x14ac:dyDescent="0.25">
      <c r="A222" s="217" t="s">
        <v>297</v>
      </c>
      <c r="B222" s="156">
        <v>0</v>
      </c>
      <c r="C222" s="42"/>
    </row>
    <row r="223" spans="1:4" x14ac:dyDescent="0.25">
      <c r="C223" s="42"/>
    </row>
    <row r="224" spans="1:4" x14ac:dyDescent="0.25">
      <c r="C224" s="42"/>
    </row>
    <row r="225" spans="3:3" x14ac:dyDescent="0.25">
      <c r="C225" s="42"/>
    </row>
    <row r="226" spans="3:3" x14ac:dyDescent="0.25">
      <c r="C226" s="42"/>
    </row>
    <row r="227" spans="3:3" x14ac:dyDescent="0.25">
      <c r="C227" s="42"/>
    </row>
    <row r="228" spans="3:3" x14ac:dyDescent="0.25">
      <c r="C228" s="42"/>
    </row>
    <row r="229" spans="3:3" x14ac:dyDescent="0.25">
      <c r="C229" s="42"/>
    </row>
    <row r="230" spans="3:3" x14ac:dyDescent="0.25">
      <c r="C230" s="42"/>
    </row>
    <row r="231" spans="3:3" x14ac:dyDescent="0.25">
      <c r="C231" s="42"/>
    </row>
    <row r="232" spans="3:3" x14ac:dyDescent="0.25">
      <c r="C232" s="42"/>
    </row>
    <row r="233" spans="3:3" x14ac:dyDescent="0.25">
      <c r="C233" s="42"/>
    </row>
    <row r="234" spans="3:3" x14ac:dyDescent="0.25">
      <c r="C234" s="42"/>
    </row>
    <row r="235" spans="3:3" x14ac:dyDescent="0.25">
      <c r="C235" s="42"/>
    </row>
    <row r="236" spans="3:3" x14ac:dyDescent="0.25">
      <c r="C236" s="42"/>
    </row>
    <row r="237" spans="3:3" x14ac:dyDescent="0.25">
      <c r="C237" s="42"/>
    </row>
    <row r="238" spans="3:3" x14ac:dyDescent="0.25">
      <c r="C238" s="42"/>
    </row>
    <row r="239" spans="3:3" x14ac:dyDescent="0.25">
      <c r="C239" s="42"/>
    </row>
    <row r="240" spans="3:3" x14ac:dyDescent="0.25">
      <c r="C240" s="42"/>
    </row>
    <row r="241" spans="3:3" x14ac:dyDescent="0.25">
      <c r="C241" s="42"/>
    </row>
    <row r="242" spans="3:3" x14ac:dyDescent="0.25">
      <c r="C242" s="42"/>
    </row>
    <row r="243" spans="3:3" x14ac:dyDescent="0.25">
      <c r="C243" s="42"/>
    </row>
    <row r="244" spans="3:3" x14ac:dyDescent="0.25">
      <c r="C244" s="42"/>
    </row>
    <row r="245" spans="3:3" x14ac:dyDescent="0.25">
      <c r="C245" s="42"/>
    </row>
    <row r="246" spans="3:3" x14ac:dyDescent="0.25">
      <c r="C246" s="42"/>
    </row>
    <row r="247" spans="3:3" x14ac:dyDescent="0.25">
      <c r="C247" s="42"/>
    </row>
    <row r="248" spans="3:3" x14ac:dyDescent="0.25">
      <c r="C248" s="42"/>
    </row>
    <row r="249" spans="3:3" x14ac:dyDescent="0.25">
      <c r="C249" s="42"/>
    </row>
    <row r="250" spans="3:3" x14ac:dyDescent="0.25">
      <c r="C250" s="42"/>
    </row>
    <row r="251" spans="3:3" x14ac:dyDescent="0.25">
      <c r="C251" s="42"/>
    </row>
    <row r="252" spans="3:3" x14ac:dyDescent="0.25">
      <c r="C252" s="42"/>
    </row>
    <row r="253" spans="3:3" x14ac:dyDescent="0.25">
      <c r="C253" s="42"/>
    </row>
    <row r="254" spans="3:3" x14ac:dyDescent="0.25">
      <c r="C254" s="42"/>
    </row>
    <row r="255" spans="3:3" x14ac:dyDescent="0.25">
      <c r="C255" s="42"/>
    </row>
    <row r="256" spans="3:3" x14ac:dyDescent="0.25">
      <c r="C256" s="42"/>
    </row>
    <row r="257" spans="3:3" x14ac:dyDescent="0.25">
      <c r="C257" s="42"/>
    </row>
    <row r="258" spans="3:3" x14ac:dyDescent="0.25">
      <c r="C258" s="42"/>
    </row>
    <row r="259" spans="3:3" x14ac:dyDescent="0.25">
      <c r="C259" s="42"/>
    </row>
    <row r="260" spans="3:3" x14ac:dyDescent="0.25">
      <c r="C260" s="42"/>
    </row>
    <row r="261" spans="3:3" x14ac:dyDescent="0.25">
      <c r="C261" s="42"/>
    </row>
    <row r="262" spans="3:3" x14ac:dyDescent="0.25">
      <c r="C262" s="42"/>
    </row>
    <row r="263" spans="3:3" x14ac:dyDescent="0.25">
      <c r="C263" s="42"/>
    </row>
    <row r="264" spans="3:3" x14ac:dyDescent="0.25">
      <c r="C264" s="42"/>
    </row>
    <row r="265" spans="3:3" x14ac:dyDescent="0.25">
      <c r="C265" s="42"/>
    </row>
    <row r="266" spans="3:3" x14ac:dyDescent="0.25">
      <c r="C266" s="42"/>
    </row>
    <row r="267" spans="3:3" x14ac:dyDescent="0.25">
      <c r="C267" s="42"/>
    </row>
    <row r="268" spans="3:3" x14ac:dyDescent="0.25">
      <c r="C268" s="42"/>
    </row>
    <row r="269" spans="3:3" x14ac:dyDescent="0.25">
      <c r="C269" s="42"/>
    </row>
    <row r="270" spans="3:3" x14ac:dyDescent="0.25">
      <c r="C270" s="42"/>
    </row>
    <row r="271" spans="3:3" x14ac:dyDescent="0.25">
      <c r="C271" s="42"/>
    </row>
    <row r="272" spans="3:3" x14ac:dyDescent="0.25">
      <c r="C272" s="42"/>
    </row>
    <row r="273" spans="3:3" x14ac:dyDescent="0.25">
      <c r="C273" s="42"/>
    </row>
    <row r="274" spans="3:3" x14ac:dyDescent="0.25">
      <c r="C274" s="42"/>
    </row>
    <row r="275" spans="3:3" x14ac:dyDescent="0.25">
      <c r="C275" s="42"/>
    </row>
    <row r="276" spans="3:3" x14ac:dyDescent="0.25">
      <c r="C276" s="42"/>
    </row>
    <row r="277" spans="3:3" x14ac:dyDescent="0.25">
      <c r="C277" s="42"/>
    </row>
    <row r="278" spans="3:3" x14ac:dyDescent="0.25">
      <c r="C278" s="42"/>
    </row>
    <row r="279" spans="3:3" x14ac:dyDescent="0.25">
      <c r="C279" s="42"/>
    </row>
    <row r="280" spans="3:3" x14ac:dyDescent="0.25">
      <c r="C280" s="42"/>
    </row>
    <row r="281" spans="3:3" x14ac:dyDescent="0.25">
      <c r="C281" s="42"/>
    </row>
    <row r="282" spans="3:3" x14ac:dyDescent="0.25">
      <c r="C282" s="42"/>
    </row>
    <row r="283" spans="3:3" x14ac:dyDescent="0.25">
      <c r="C283" s="42"/>
    </row>
    <row r="284" spans="3:3" x14ac:dyDescent="0.25">
      <c r="C284" s="42"/>
    </row>
    <row r="285" spans="3:3" x14ac:dyDescent="0.25">
      <c r="C285" s="42"/>
    </row>
    <row r="286" spans="3:3" x14ac:dyDescent="0.25">
      <c r="C286" s="42"/>
    </row>
    <row r="287" spans="3:3" x14ac:dyDescent="0.25">
      <c r="C287" s="42"/>
    </row>
    <row r="288" spans="3:3" x14ac:dyDescent="0.25">
      <c r="C288" s="42"/>
    </row>
    <row r="289" spans="3:3" x14ac:dyDescent="0.25">
      <c r="C289" s="42"/>
    </row>
    <row r="290" spans="3:3" x14ac:dyDescent="0.25">
      <c r="C290" s="42"/>
    </row>
    <row r="291" spans="3:3" x14ac:dyDescent="0.25">
      <c r="C291" s="42"/>
    </row>
    <row r="292" spans="3:3" x14ac:dyDescent="0.25">
      <c r="C292" s="42"/>
    </row>
    <row r="293" spans="3:3" x14ac:dyDescent="0.25">
      <c r="C293" s="42"/>
    </row>
    <row r="294" spans="3:3" x14ac:dyDescent="0.25">
      <c r="C294" s="42"/>
    </row>
    <row r="295" spans="3:3" x14ac:dyDescent="0.25">
      <c r="C295" s="42"/>
    </row>
    <row r="296" spans="3:3" x14ac:dyDescent="0.25">
      <c r="C296" s="42"/>
    </row>
    <row r="297" spans="3:3" x14ac:dyDescent="0.25">
      <c r="C297" s="42"/>
    </row>
    <row r="298" spans="3:3" x14ac:dyDescent="0.25">
      <c r="C298" s="42"/>
    </row>
    <row r="299" spans="3:3" x14ac:dyDescent="0.25">
      <c r="C299" s="42"/>
    </row>
    <row r="300" spans="3:3" x14ac:dyDescent="0.25">
      <c r="C300" s="42"/>
    </row>
    <row r="301" spans="3:3" x14ac:dyDescent="0.25">
      <c r="C301" s="42"/>
    </row>
    <row r="302" spans="3:3" x14ac:dyDescent="0.25">
      <c r="C302" s="42"/>
    </row>
    <row r="303" spans="3:3" x14ac:dyDescent="0.25">
      <c r="C303" s="42"/>
    </row>
    <row r="304" spans="3:3" x14ac:dyDescent="0.25">
      <c r="C304" s="42"/>
    </row>
    <row r="305" spans="3:3" x14ac:dyDescent="0.25">
      <c r="C305" s="42"/>
    </row>
    <row r="306" spans="3:3" x14ac:dyDescent="0.25">
      <c r="C306" s="42"/>
    </row>
    <row r="307" spans="3:3" x14ac:dyDescent="0.25">
      <c r="C307" s="42"/>
    </row>
    <row r="308" spans="3:3" x14ac:dyDescent="0.25">
      <c r="C308" s="42"/>
    </row>
    <row r="309" spans="3:3" x14ac:dyDescent="0.25">
      <c r="C309" s="42"/>
    </row>
    <row r="310" spans="3:3" x14ac:dyDescent="0.25">
      <c r="C310" s="42"/>
    </row>
    <row r="311" spans="3:3" x14ac:dyDescent="0.25">
      <c r="C311" s="42"/>
    </row>
    <row r="312" spans="3:3" x14ac:dyDescent="0.25">
      <c r="C312" s="42"/>
    </row>
    <row r="313" spans="3:3" x14ac:dyDescent="0.25">
      <c r="C313" s="42"/>
    </row>
    <row r="314" spans="3:3" x14ac:dyDescent="0.25">
      <c r="C314" s="42"/>
    </row>
    <row r="315" spans="3:3" x14ac:dyDescent="0.25">
      <c r="C315" s="42"/>
    </row>
    <row r="316" spans="3:3" x14ac:dyDescent="0.25">
      <c r="C316" s="42"/>
    </row>
    <row r="317" spans="3:3" x14ac:dyDescent="0.25">
      <c r="C317" s="42"/>
    </row>
    <row r="318" spans="3:3" x14ac:dyDescent="0.25">
      <c r="C318" s="42"/>
    </row>
    <row r="319" spans="3:3" x14ac:dyDescent="0.25">
      <c r="C319" s="42"/>
    </row>
    <row r="320" spans="3:3" x14ac:dyDescent="0.25">
      <c r="C320" s="42"/>
    </row>
    <row r="321" spans="3:3" x14ac:dyDescent="0.25">
      <c r="C321" s="42"/>
    </row>
    <row r="322" spans="3:3" x14ac:dyDescent="0.25">
      <c r="C322" s="42"/>
    </row>
    <row r="323" spans="3:3" x14ac:dyDescent="0.25">
      <c r="C323" s="42"/>
    </row>
    <row r="324" spans="3:3" x14ac:dyDescent="0.25">
      <c r="C324" s="42"/>
    </row>
    <row r="325" spans="3:3" x14ac:dyDescent="0.25">
      <c r="C325" s="42"/>
    </row>
    <row r="326" spans="3:3" x14ac:dyDescent="0.25">
      <c r="C326" s="42"/>
    </row>
    <row r="327" spans="3:3" x14ac:dyDescent="0.25">
      <c r="C327" s="42"/>
    </row>
    <row r="328" spans="3:3" x14ac:dyDescent="0.25">
      <c r="C328" s="42"/>
    </row>
    <row r="329" spans="3:3" x14ac:dyDescent="0.25">
      <c r="C329" s="42"/>
    </row>
    <row r="330" spans="3:3" x14ac:dyDescent="0.25">
      <c r="C330" s="42"/>
    </row>
    <row r="331" spans="3:3" x14ac:dyDescent="0.25">
      <c r="C331" s="42"/>
    </row>
    <row r="332" spans="3:3" x14ac:dyDescent="0.25">
      <c r="C332" s="42"/>
    </row>
    <row r="333" spans="3:3" x14ac:dyDescent="0.25">
      <c r="C333" s="42"/>
    </row>
    <row r="334" spans="3:3" x14ac:dyDescent="0.25">
      <c r="C334" s="42"/>
    </row>
    <row r="335" spans="3:3" x14ac:dyDescent="0.25">
      <c r="C335" s="42"/>
    </row>
    <row r="336" spans="3:3" x14ac:dyDescent="0.25">
      <c r="C336" s="42"/>
    </row>
    <row r="337" spans="3:3" x14ac:dyDescent="0.25">
      <c r="C337" s="42"/>
    </row>
    <row r="338" spans="3:3" x14ac:dyDescent="0.25">
      <c r="C338" s="42"/>
    </row>
    <row r="339" spans="3:3" x14ac:dyDescent="0.25">
      <c r="C339" s="42"/>
    </row>
    <row r="340" spans="3:3" x14ac:dyDescent="0.25">
      <c r="C340" s="42"/>
    </row>
    <row r="341" spans="3:3" x14ac:dyDescent="0.25">
      <c r="C341" s="42"/>
    </row>
    <row r="342" spans="3:3" x14ac:dyDescent="0.25">
      <c r="C342" s="42"/>
    </row>
    <row r="343" spans="3:3" x14ac:dyDescent="0.25">
      <c r="C343" s="42"/>
    </row>
    <row r="344" spans="3:3" x14ac:dyDescent="0.25">
      <c r="C344" s="42"/>
    </row>
    <row r="345" spans="3:3" x14ac:dyDescent="0.25">
      <c r="C345" s="42"/>
    </row>
    <row r="346" spans="3:3" x14ac:dyDescent="0.25">
      <c r="C346" s="42"/>
    </row>
    <row r="347" spans="3:3" x14ac:dyDescent="0.25">
      <c r="C347" s="42"/>
    </row>
    <row r="348" spans="3:3" x14ac:dyDescent="0.25">
      <c r="C348" s="42"/>
    </row>
    <row r="349" spans="3:3" x14ac:dyDescent="0.25">
      <c r="C349" s="42"/>
    </row>
    <row r="350" spans="3:3" x14ac:dyDescent="0.25">
      <c r="C350" s="42"/>
    </row>
    <row r="351" spans="3:3" x14ac:dyDescent="0.25">
      <c r="C351" s="42"/>
    </row>
    <row r="352" spans="3:3" x14ac:dyDescent="0.25">
      <c r="C352" s="42"/>
    </row>
    <row r="353" spans="3:3" x14ac:dyDescent="0.25">
      <c r="C353" s="42"/>
    </row>
    <row r="354" spans="3:3" x14ac:dyDescent="0.25">
      <c r="C354" s="42"/>
    </row>
  </sheetData>
  <sheetProtection password="C8A9" sheet="1" objects="1" scenarios="1" selectLockedCells="1"/>
  <mergeCells count="90">
    <mergeCell ref="A196:D196"/>
    <mergeCell ref="A213:B213"/>
    <mergeCell ref="A205:D205"/>
    <mergeCell ref="A1:T1"/>
    <mergeCell ref="F24:I24"/>
    <mergeCell ref="B63:B69"/>
    <mergeCell ref="A63:A69"/>
    <mergeCell ref="A8:B9"/>
    <mergeCell ref="C8:E8"/>
    <mergeCell ref="F8:H8"/>
    <mergeCell ref="C54:C55"/>
    <mergeCell ref="A25:A26"/>
    <mergeCell ref="B25:B26"/>
    <mergeCell ref="C25:C26"/>
    <mergeCell ref="D25:G25"/>
    <mergeCell ref="A10:B10"/>
    <mergeCell ref="G7:H7"/>
    <mergeCell ref="G16:H16"/>
    <mergeCell ref="O24:P24"/>
    <mergeCell ref="A19:B19"/>
    <mergeCell ref="A20:B20"/>
    <mergeCell ref="A23:P23"/>
    <mergeCell ref="A11:B11"/>
    <mergeCell ref="A12:B12"/>
    <mergeCell ref="A13:B13"/>
    <mergeCell ref="D158:F158"/>
    <mergeCell ref="G158:G159"/>
    <mergeCell ref="B61:B62"/>
    <mergeCell ref="A158:A159"/>
    <mergeCell ref="B125:D125"/>
    <mergeCell ref="A124:M124"/>
    <mergeCell ref="O25:O26"/>
    <mergeCell ref="P25:P26"/>
    <mergeCell ref="A114:G114"/>
    <mergeCell ref="A115:G115"/>
    <mergeCell ref="A123:M123"/>
    <mergeCell ref="K25:N25"/>
    <mergeCell ref="B77:B83"/>
    <mergeCell ref="B70:B76"/>
    <mergeCell ref="A48:A60"/>
    <mergeCell ref="A61:A62"/>
    <mergeCell ref="B27:B47"/>
    <mergeCell ref="A166:E166"/>
    <mergeCell ref="A6:H6"/>
    <mergeCell ref="A15:H15"/>
    <mergeCell ref="H125:J125"/>
    <mergeCell ref="E125:G125"/>
    <mergeCell ref="A135:G135"/>
    <mergeCell ref="A125:A126"/>
    <mergeCell ref="B116:D116"/>
    <mergeCell ref="E116:G116"/>
    <mergeCell ref="H25:H26"/>
    <mergeCell ref="I25:J25"/>
    <mergeCell ref="B88:B92"/>
    <mergeCell ref="A70:A76"/>
    <mergeCell ref="A77:A83"/>
    <mergeCell ref="A84:A87"/>
    <mergeCell ref="A88:A92"/>
    <mergeCell ref="A3:B3"/>
    <mergeCell ref="A4:B4"/>
    <mergeCell ref="B48:B60"/>
    <mergeCell ref="A27:A47"/>
    <mergeCell ref="L146:M146"/>
    <mergeCell ref="A93:A104"/>
    <mergeCell ref="B106:B110"/>
    <mergeCell ref="A106:A110"/>
    <mergeCell ref="A17:B18"/>
    <mergeCell ref="C17:E17"/>
    <mergeCell ref="F17:H17"/>
    <mergeCell ref="A21:B21"/>
    <mergeCell ref="B93:B104"/>
    <mergeCell ref="A145:M145"/>
    <mergeCell ref="A116:A117"/>
    <mergeCell ref="B84:B87"/>
    <mergeCell ref="A179:D179"/>
    <mergeCell ref="A175:D175"/>
    <mergeCell ref="B147:E147"/>
    <mergeCell ref="F147:I147"/>
    <mergeCell ref="K125:M125"/>
    <mergeCell ref="A167:A168"/>
    <mergeCell ref="E167:E168"/>
    <mergeCell ref="A174:D174"/>
    <mergeCell ref="J147:M147"/>
    <mergeCell ref="A147:A148"/>
    <mergeCell ref="B158:C158"/>
    <mergeCell ref="H158:H159"/>
    <mergeCell ref="A156:H156"/>
    <mergeCell ref="A157:H157"/>
    <mergeCell ref="B167:D167"/>
    <mergeCell ref="A165:E165"/>
  </mergeCells>
  <pageMargins left="0.2" right="0.17" top="0.33" bottom="0.75" header="0.23250000000000001" footer="0.3"/>
  <pageSetup paperSize="5" scale="41" orientation="landscape" r:id="rId1"/>
  <headerFooter>
    <oddHeader>&amp;L&amp;"Times New Roman,Regular"Quarterly Report on Green Banking Activities United Finance Limited April-June, 2022</oddHeader>
    <oddFooter>&amp;L&amp;D&amp;R&amp;"Times New Roman,Regular"
(Signature &amp; Seal)Head of Sustainable Finance Unit</oddFooter>
    <evenHeader>&amp;L&amp;"Times New Roman,Regular"Quarterly Report on Green Banking Activities United Finance Limited October-December, 2021</evenHeader>
    <evenFooter>&amp;L&amp;D&amp;R&amp;"Times New Roman,Regular"&amp;G
(Signature &amp; Seal)Head of Sustainable Finance Unit</evenFooter>
    <firstHeader>&amp;L&amp;"Times New Roman,Regular"Quarterly Progress Report on Green Banking Activities (Name of the Banks) January-March/April-June/July-September/October-December20--</firstHeader>
  </headerFooter>
  <rowBreaks count="4" manualBreakCount="4">
    <brk id="47" max="16" man="1"/>
    <brk id="87" max="16" man="1"/>
    <brk id="113" max="16" man="1"/>
    <brk id="172"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Normal="100" zoomScaleSheetLayoutView="100" workbookViewId="0">
      <selection activeCell="I44" sqref="I44"/>
    </sheetView>
  </sheetViews>
  <sheetFormatPr defaultRowHeight="14.4" x14ac:dyDescent="0.3"/>
  <cols>
    <col min="2" max="2" width="52.33203125" customWidth="1"/>
    <col min="3" max="3" width="12.33203125" customWidth="1"/>
    <col min="5" max="5" width="13.33203125" customWidth="1"/>
    <col min="12" max="12" width="11.109375" customWidth="1"/>
    <col min="13" max="13" width="13.6640625" customWidth="1"/>
  </cols>
  <sheetData>
    <row r="1" spans="1:13" ht="15.6" x14ac:dyDescent="0.3">
      <c r="A1" s="323" t="s">
        <v>327</v>
      </c>
      <c r="B1" s="323"/>
      <c r="C1" s="7" t="str">
        <f>'Green Banking'!C3</f>
        <v>United Finance Limited</v>
      </c>
    </row>
    <row r="2" spans="1:13" ht="15.6" x14ac:dyDescent="0.3">
      <c r="A2" s="323" t="s">
        <v>14</v>
      </c>
      <c r="B2" s="323"/>
      <c r="C2" s="7" t="str">
        <f>'Green Banking'!C4</f>
        <v>Q2</v>
      </c>
    </row>
    <row r="4" spans="1:13" ht="17.399999999999999" x14ac:dyDescent="0.3">
      <c r="A4" s="324" t="s">
        <v>313</v>
      </c>
      <c r="B4" s="324"/>
      <c r="C4" s="324"/>
      <c r="D4" s="324"/>
      <c r="E4" s="324"/>
      <c r="F4" s="324"/>
      <c r="G4" s="324"/>
      <c r="H4" s="324"/>
      <c r="I4" s="324"/>
      <c r="J4" s="324"/>
      <c r="K4" s="324"/>
      <c r="L4" s="324"/>
      <c r="M4" s="324"/>
    </row>
    <row r="6" spans="1:13" x14ac:dyDescent="0.3">
      <c r="L6" s="7" t="s">
        <v>285</v>
      </c>
    </row>
    <row r="7" spans="1:13" s="35" customFormat="1" ht="15.75" customHeight="1" x14ac:dyDescent="0.3">
      <c r="A7" s="326" t="s">
        <v>0</v>
      </c>
      <c r="B7" s="326" t="s">
        <v>1</v>
      </c>
      <c r="C7" s="327" t="s">
        <v>51</v>
      </c>
      <c r="D7" s="327"/>
      <c r="E7" s="326" t="s">
        <v>52</v>
      </c>
      <c r="F7" s="328" t="s">
        <v>58</v>
      </c>
      <c r="G7" s="328"/>
      <c r="H7" s="327" t="s">
        <v>57</v>
      </c>
      <c r="I7" s="327"/>
      <c r="J7" s="327"/>
      <c r="K7" s="327"/>
      <c r="L7" s="325" t="s">
        <v>125</v>
      </c>
      <c r="M7" s="325" t="s">
        <v>126</v>
      </c>
    </row>
    <row r="8" spans="1:13" s="35" customFormat="1" ht="33.75" customHeight="1" x14ac:dyDescent="0.3">
      <c r="A8" s="326"/>
      <c r="B8" s="326"/>
      <c r="C8" s="106" t="s">
        <v>56</v>
      </c>
      <c r="D8" s="106" t="s">
        <v>54</v>
      </c>
      <c r="E8" s="326"/>
      <c r="F8" s="84" t="s">
        <v>59</v>
      </c>
      <c r="G8" s="84" t="s">
        <v>60</v>
      </c>
      <c r="H8" s="105" t="s">
        <v>48</v>
      </c>
      <c r="I8" s="84" t="s">
        <v>49</v>
      </c>
      <c r="J8" s="84" t="s">
        <v>55</v>
      </c>
      <c r="K8" s="84" t="s">
        <v>13</v>
      </c>
      <c r="L8" s="325"/>
      <c r="M8" s="325"/>
    </row>
    <row r="9" spans="1:13" ht="15.6" x14ac:dyDescent="0.3">
      <c r="A9" s="3">
        <v>1</v>
      </c>
      <c r="B9" s="85" t="s">
        <v>135</v>
      </c>
      <c r="C9" s="2">
        <f>'Green Banking'!D47</f>
        <v>0</v>
      </c>
      <c r="D9" s="2">
        <f>'Green Banking'!G47</f>
        <v>0</v>
      </c>
      <c r="E9" s="2">
        <f>'Green Banking'!H47</f>
        <v>8.3565382200000009</v>
      </c>
      <c r="F9" s="2">
        <f>'Green Banking'!I47</f>
        <v>7.4065182800000002</v>
      </c>
      <c r="G9" s="2">
        <f>'Green Banking'!J47</f>
        <v>0</v>
      </c>
      <c r="H9" s="2">
        <f>'Green Banking'!K47</f>
        <v>0</v>
      </c>
      <c r="I9" s="2">
        <f>'Green Banking'!L47</f>
        <v>0</v>
      </c>
      <c r="J9" s="2">
        <f>'Green Banking'!M47</f>
        <v>0.95001994000000001</v>
      </c>
      <c r="K9" s="2">
        <f>'Green Banking'!N47</f>
        <v>0.95001994000000001</v>
      </c>
      <c r="L9" s="2">
        <f>'Green Banking'!O47</f>
        <v>0.62407299999999999</v>
      </c>
      <c r="M9" s="2">
        <f>'Green Banking'!P47</f>
        <v>0</v>
      </c>
    </row>
    <row r="10" spans="1:13" ht="15.6" x14ac:dyDescent="0.3">
      <c r="A10" s="3">
        <v>2</v>
      </c>
      <c r="B10" s="85" t="s">
        <v>148</v>
      </c>
      <c r="C10" s="2">
        <f>'Green Banking'!D60</f>
        <v>0</v>
      </c>
      <c r="D10" s="2">
        <f>'Green Banking'!G60</f>
        <v>0</v>
      </c>
      <c r="E10" s="2">
        <f>'Green Banking'!H60</f>
        <v>55.08778341</v>
      </c>
      <c r="F10" s="2">
        <f>'Green Banking'!I60</f>
        <v>55.08778341</v>
      </c>
      <c r="G10" s="2">
        <f>'Green Banking'!J60</f>
        <v>0</v>
      </c>
      <c r="H10" s="2">
        <f>'Green Banking'!K60</f>
        <v>0</v>
      </c>
      <c r="I10" s="2">
        <f>'Green Banking'!L60</f>
        <v>0</v>
      </c>
      <c r="J10" s="2">
        <f>'Green Banking'!M60</f>
        <v>0</v>
      </c>
      <c r="K10" s="2">
        <f>'Green Banking'!N60</f>
        <v>0</v>
      </c>
      <c r="L10" s="2">
        <f>'Green Banking'!O60</f>
        <v>7.6643030000000003</v>
      </c>
      <c r="M10" s="2">
        <f>'Green Banking'!P60</f>
        <v>0</v>
      </c>
    </row>
    <row r="11" spans="1:13" ht="15.6" x14ac:dyDescent="0.3">
      <c r="A11" s="3">
        <v>3</v>
      </c>
      <c r="B11" s="85" t="s">
        <v>156</v>
      </c>
      <c r="C11" s="2">
        <f>'Green Banking'!D62</f>
        <v>0</v>
      </c>
      <c r="D11" s="2">
        <f>'Green Banking'!G62</f>
        <v>0</v>
      </c>
      <c r="E11" s="2">
        <f>'Green Banking'!H62</f>
        <v>0</v>
      </c>
      <c r="F11" s="2">
        <f>'Green Banking'!I62</f>
        <v>0</v>
      </c>
      <c r="G11" s="2">
        <f>'Green Banking'!J62</f>
        <v>0</v>
      </c>
      <c r="H11" s="2">
        <f>'Green Banking'!K62</f>
        <v>0</v>
      </c>
      <c r="I11" s="2">
        <f>'Green Banking'!L62</f>
        <v>0</v>
      </c>
      <c r="J11" s="2">
        <f>'Green Banking'!M62</f>
        <v>0</v>
      </c>
      <c r="K11" s="2">
        <f>'Green Banking'!N62</f>
        <v>0</v>
      </c>
      <c r="L11" s="2">
        <f>'Green Banking'!O62</f>
        <v>0</v>
      </c>
      <c r="M11" s="2">
        <f>'Green Banking'!P62</f>
        <v>0</v>
      </c>
    </row>
    <row r="12" spans="1:13" ht="15.6" x14ac:dyDescent="0.3">
      <c r="A12" s="3">
        <v>4</v>
      </c>
      <c r="B12" s="85" t="s">
        <v>158</v>
      </c>
      <c r="C12" s="2">
        <f>'Green Banking'!D69</f>
        <v>0</v>
      </c>
      <c r="D12" s="2">
        <f>'Green Banking'!G69</f>
        <v>0</v>
      </c>
      <c r="E12" s="2">
        <f>'Green Banking'!H69</f>
        <v>187.77427971</v>
      </c>
      <c r="F12" s="2">
        <f>'Green Banking'!I69</f>
        <v>187.77427971</v>
      </c>
      <c r="G12" s="2">
        <f>'Green Banking'!J69</f>
        <v>0</v>
      </c>
      <c r="H12" s="2">
        <f>'Green Banking'!K69</f>
        <v>0</v>
      </c>
      <c r="I12" s="2">
        <f>'Green Banking'!L69</f>
        <v>0</v>
      </c>
      <c r="J12" s="2">
        <f>'Green Banking'!M69</f>
        <v>0</v>
      </c>
      <c r="K12" s="2">
        <f>'Green Banking'!N69</f>
        <v>0</v>
      </c>
      <c r="L12" s="2">
        <f>'Green Banking'!O69</f>
        <v>16.388791999999999</v>
      </c>
      <c r="M12" s="2">
        <f>'Green Banking'!P69</f>
        <v>0</v>
      </c>
    </row>
    <row r="13" spans="1:13" ht="15.6" x14ac:dyDescent="0.3">
      <c r="A13" s="3">
        <v>5</v>
      </c>
      <c r="B13" s="85" t="s">
        <v>165</v>
      </c>
      <c r="C13" s="2">
        <f>'Green Banking'!D76</f>
        <v>0</v>
      </c>
      <c r="D13" s="2">
        <f>'Green Banking'!G76</f>
        <v>0</v>
      </c>
      <c r="E13" s="2">
        <f>'Green Banking'!H76</f>
        <v>0</v>
      </c>
      <c r="F13" s="2">
        <f>'Green Banking'!I76</f>
        <v>0</v>
      </c>
      <c r="G13" s="2">
        <f>'Green Banking'!J76</f>
        <v>0</v>
      </c>
      <c r="H13" s="2">
        <f>'Green Banking'!K76</f>
        <v>0</v>
      </c>
      <c r="I13" s="2">
        <f>'Green Banking'!L76</f>
        <v>0</v>
      </c>
      <c r="J13" s="2">
        <f>'Green Banking'!M76</f>
        <v>0</v>
      </c>
      <c r="K13" s="2">
        <f>'Green Banking'!N76</f>
        <v>0</v>
      </c>
      <c r="L13" s="2">
        <f>'Green Banking'!O76</f>
        <v>0</v>
      </c>
      <c r="M13" s="2">
        <f>'Green Banking'!P76</f>
        <v>0</v>
      </c>
    </row>
    <row r="14" spans="1:13" ht="15.6" x14ac:dyDescent="0.3">
      <c r="A14" s="3">
        <v>6</v>
      </c>
      <c r="B14" s="85" t="s">
        <v>170</v>
      </c>
      <c r="C14" s="2">
        <f>'Green Banking'!D83</f>
        <v>3</v>
      </c>
      <c r="D14" s="2">
        <f>'Green Banking'!G83</f>
        <v>5.7</v>
      </c>
      <c r="E14" s="2">
        <f>'Green Banking'!H83</f>
        <v>26.552657809999999</v>
      </c>
      <c r="F14" s="2">
        <f>'Green Banking'!I83</f>
        <v>26.552657809999999</v>
      </c>
      <c r="G14" s="2">
        <f>'Green Banking'!J83</f>
        <v>0</v>
      </c>
      <c r="H14" s="2">
        <f>'Green Banking'!K83</f>
        <v>0</v>
      </c>
      <c r="I14" s="2">
        <f>'Green Banking'!L83</f>
        <v>0</v>
      </c>
      <c r="J14" s="2">
        <f>'Green Banking'!M83</f>
        <v>0</v>
      </c>
      <c r="K14" s="2">
        <f>'Green Banking'!N83</f>
        <v>0</v>
      </c>
      <c r="L14" s="2">
        <f>'Green Banking'!O83</f>
        <v>2.6514199999999999</v>
      </c>
      <c r="M14" s="2">
        <f>'Green Banking'!P83</f>
        <v>0</v>
      </c>
    </row>
    <row r="15" spans="1:13" ht="15.6" x14ac:dyDescent="0.3">
      <c r="A15" s="3">
        <v>7</v>
      </c>
      <c r="B15" s="85" t="s">
        <v>174</v>
      </c>
      <c r="C15" s="2">
        <f>'Green Banking'!D87</f>
        <v>0</v>
      </c>
      <c r="D15" s="2">
        <f>'Green Banking'!G87</f>
        <v>0</v>
      </c>
      <c r="E15" s="2">
        <f>'Green Banking'!H87</f>
        <v>0</v>
      </c>
      <c r="F15" s="2">
        <f>'Green Banking'!I87</f>
        <v>0</v>
      </c>
      <c r="G15" s="2">
        <f>'Green Banking'!J87</f>
        <v>0</v>
      </c>
      <c r="H15" s="2">
        <f>'Green Banking'!K87</f>
        <v>0</v>
      </c>
      <c r="I15" s="2">
        <f>'Green Banking'!L87</f>
        <v>0</v>
      </c>
      <c r="J15" s="2">
        <f>'Green Banking'!M87</f>
        <v>0</v>
      </c>
      <c r="K15" s="2">
        <f>'Green Banking'!N87</f>
        <v>0</v>
      </c>
      <c r="L15" s="2">
        <f>'Green Banking'!O87</f>
        <v>0</v>
      </c>
      <c r="M15" s="2">
        <f>'Green Banking'!P87</f>
        <v>0</v>
      </c>
    </row>
    <row r="16" spans="1:13" ht="15.6" x14ac:dyDescent="0.3">
      <c r="A16" s="3">
        <v>8</v>
      </c>
      <c r="B16" s="85" t="s">
        <v>176</v>
      </c>
      <c r="C16" s="2">
        <f>'Green Banking'!D92</f>
        <v>0</v>
      </c>
      <c r="D16" s="2">
        <f>'Green Banking'!G92</f>
        <v>0</v>
      </c>
      <c r="E16" s="2">
        <f>'Green Banking'!H92</f>
        <v>135.12629771000002</v>
      </c>
      <c r="F16" s="2">
        <f>'Green Banking'!I92</f>
        <v>135.12629771000002</v>
      </c>
      <c r="G16" s="2">
        <f>'Green Banking'!J92</f>
        <v>0</v>
      </c>
      <c r="H16" s="2">
        <f>'Green Banking'!K92</f>
        <v>0</v>
      </c>
      <c r="I16" s="2">
        <f>'Green Banking'!L92</f>
        <v>0</v>
      </c>
      <c r="J16" s="2">
        <f>'Green Banking'!M92</f>
        <v>0</v>
      </c>
      <c r="K16" s="2">
        <f>'Green Banking'!N92</f>
        <v>0</v>
      </c>
      <c r="L16" s="2">
        <f>'Green Banking'!O92</f>
        <v>14.754034000000001</v>
      </c>
      <c r="M16" s="2">
        <f>'Green Banking'!P92</f>
        <v>0</v>
      </c>
    </row>
    <row r="17" spans="1:13" ht="15" customHeight="1" x14ac:dyDescent="0.3">
      <c r="A17" s="3">
        <v>9</v>
      </c>
      <c r="B17" s="85" t="s">
        <v>264</v>
      </c>
      <c r="C17" s="2">
        <f>'Green Banking'!D104</f>
        <v>0</v>
      </c>
      <c r="D17" s="2">
        <f>'Green Banking'!G104</f>
        <v>0</v>
      </c>
      <c r="E17" s="2">
        <f>'Green Banking'!H104</f>
        <v>0</v>
      </c>
      <c r="F17" s="2">
        <f>'Green Banking'!I104</f>
        <v>0</v>
      </c>
      <c r="G17" s="2">
        <f>'Green Banking'!J104</f>
        <v>0</v>
      </c>
      <c r="H17" s="2">
        <f>'Green Banking'!K104</f>
        <v>0</v>
      </c>
      <c r="I17" s="2">
        <f>'Green Banking'!L104</f>
        <v>0</v>
      </c>
      <c r="J17" s="2">
        <f>'Green Banking'!M104</f>
        <v>0</v>
      </c>
      <c r="K17" s="2">
        <f>'Green Banking'!N104</f>
        <v>0</v>
      </c>
      <c r="L17" s="2">
        <f>'Green Banking'!O104</f>
        <v>0</v>
      </c>
      <c r="M17" s="2">
        <f>'Green Banking'!P104</f>
        <v>0</v>
      </c>
    </row>
    <row r="18" spans="1:13" ht="19.5" customHeight="1" x14ac:dyDescent="0.3">
      <c r="A18" s="3">
        <v>10</v>
      </c>
      <c r="B18" s="85" t="s">
        <v>267</v>
      </c>
      <c r="C18" s="2">
        <f>'Green Banking'!D105</f>
        <v>15</v>
      </c>
      <c r="D18" s="2">
        <f>'Green Banking'!G105</f>
        <v>11.55</v>
      </c>
      <c r="E18" s="2">
        <f>'Green Banking'!H105</f>
        <v>39.073342449999998</v>
      </c>
      <c r="F18" s="2">
        <f>'Green Banking'!I105</f>
        <v>37.578662739999992</v>
      </c>
      <c r="G18" s="2">
        <f>'Green Banking'!J105</f>
        <v>0.85781334000000009</v>
      </c>
      <c r="H18" s="2">
        <f>'Green Banking'!K105</f>
        <v>0.26238087999999998</v>
      </c>
      <c r="I18" s="2">
        <f>'Green Banking'!L105</f>
        <v>1.6636069999999999E-2</v>
      </c>
      <c r="J18" s="2">
        <f>'Green Banking'!M105</f>
        <v>0.35784941999999997</v>
      </c>
      <c r="K18" s="2">
        <f>'Green Banking'!N105</f>
        <v>0.6368663699999999</v>
      </c>
      <c r="L18" s="2">
        <f>'Green Banking'!O105</f>
        <v>6.2903650000000004</v>
      </c>
      <c r="M18" s="2">
        <f>'Green Banking'!P105</f>
        <v>0</v>
      </c>
    </row>
    <row r="19" spans="1:13" ht="15" customHeight="1" x14ac:dyDescent="0.3">
      <c r="A19" s="3">
        <v>11</v>
      </c>
      <c r="B19" s="85" t="s">
        <v>269</v>
      </c>
      <c r="C19" s="2">
        <f>'Green Banking'!D110</f>
        <v>0</v>
      </c>
      <c r="D19" s="2">
        <f>'Green Banking'!G110</f>
        <v>0</v>
      </c>
      <c r="E19" s="2">
        <f>'Green Banking'!H110</f>
        <v>38.679279450000003</v>
      </c>
      <c r="F19" s="2">
        <f>'Green Banking'!I110</f>
        <v>38.679279450000003</v>
      </c>
      <c r="G19" s="2">
        <f>'Green Banking'!J110</f>
        <v>0</v>
      </c>
      <c r="H19" s="2">
        <f>'Green Banking'!K110</f>
        <v>0</v>
      </c>
      <c r="I19" s="2">
        <f>'Green Banking'!L110</f>
        <v>0</v>
      </c>
      <c r="J19" s="2">
        <f>'Green Banking'!M110</f>
        <v>0</v>
      </c>
      <c r="K19" s="2">
        <f>'Green Banking'!N110</f>
        <v>0</v>
      </c>
      <c r="L19" s="2">
        <f>'Green Banking'!O110</f>
        <v>7.314432</v>
      </c>
      <c r="M19" s="2">
        <f>'Green Banking'!P110</f>
        <v>0</v>
      </c>
    </row>
    <row r="20" spans="1:13" ht="15" customHeight="1" x14ac:dyDescent="0.3">
      <c r="A20" s="9"/>
      <c r="B20" s="101" t="s">
        <v>272</v>
      </c>
      <c r="C20" s="9">
        <f>SUM(C9:C19)</f>
        <v>18</v>
      </c>
      <c r="D20" s="9">
        <f t="shared" ref="D20:M20" si="0">SUM(D9:D19)</f>
        <v>17.25</v>
      </c>
      <c r="E20" s="9">
        <f t="shared" si="0"/>
        <v>490.65017876000002</v>
      </c>
      <c r="F20" s="9">
        <f t="shared" si="0"/>
        <v>488.20547911000006</v>
      </c>
      <c r="G20" s="9">
        <f t="shared" si="0"/>
        <v>0.85781334000000009</v>
      </c>
      <c r="H20" s="9">
        <f t="shared" si="0"/>
        <v>0.26238087999999998</v>
      </c>
      <c r="I20" s="9">
        <f t="shared" si="0"/>
        <v>1.6636069999999999E-2</v>
      </c>
      <c r="J20" s="9">
        <f t="shared" si="0"/>
        <v>1.30786936</v>
      </c>
      <c r="K20" s="9">
        <f t="shared" si="0"/>
        <v>1.5868863099999999</v>
      </c>
      <c r="L20" s="9">
        <f t="shared" si="0"/>
        <v>55.687419000000006</v>
      </c>
      <c r="M20" s="9">
        <f t="shared" si="0"/>
        <v>0</v>
      </c>
    </row>
    <row r="21" spans="1:13" ht="15.6" x14ac:dyDescent="0.3">
      <c r="A21" s="98" t="s">
        <v>127</v>
      </c>
      <c r="B21" s="61"/>
    </row>
    <row r="22" spans="1:13" ht="15" customHeight="1" x14ac:dyDescent="0.3">
      <c r="B22" s="67"/>
    </row>
  </sheetData>
  <sheetProtection password="C8A9" sheet="1" objects="1" scenarios="1" selectLockedCells="1"/>
  <mergeCells count="11">
    <mergeCell ref="A1:B1"/>
    <mergeCell ref="A2:B2"/>
    <mergeCell ref="A4:M4"/>
    <mergeCell ref="M7:M8"/>
    <mergeCell ref="A7:A8"/>
    <mergeCell ref="B7:B8"/>
    <mergeCell ref="C7:D7"/>
    <mergeCell ref="E7:E8"/>
    <mergeCell ref="F7:G7"/>
    <mergeCell ref="H7:K7"/>
    <mergeCell ref="L7:L8"/>
  </mergeCells>
  <pageMargins left="0.2" right="0.17" top="0.75" bottom="0.75" header="0.3" footer="0.3"/>
  <pageSetup paperSize="5" scale="95" orientation="landscape" r:id="rId1"/>
  <headerFooter>
    <oddHeader>&amp;L&amp;"Times New Roman,Regular"Summary of Green Finance (GF) United Finance Limited April-June, 2022</oddHeader>
    <oddFooter>&amp;C&amp;"Times New Roman,Regular"
(Signature &amp; Seal)Head of Sustainable Finance Unit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tabSelected="1" view="pageBreakPreview" topLeftCell="A133" zoomScale="70" zoomScaleNormal="55" zoomScaleSheetLayoutView="70" zoomScalePageLayoutView="85" workbookViewId="0">
      <selection activeCell="L10" sqref="L10:M16"/>
    </sheetView>
  </sheetViews>
  <sheetFormatPr defaultColWidth="9.109375" defaultRowHeight="13.8" x14ac:dyDescent="0.25"/>
  <cols>
    <col min="1" max="1" width="9.109375" style="7"/>
    <col min="2" max="2" width="35.88671875" style="8" customWidth="1"/>
    <col min="3" max="3" width="15" style="8" customWidth="1"/>
    <col min="4" max="4" width="12.109375" style="8" customWidth="1"/>
    <col min="5" max="5" width="18.6640625" style="7" customWidth="1"/>
    <col min="6" max="6" width="15.33203125" style="7" customWidth="1"/>
    <col min="7" max="7" width="16.33203125" style="7" customWidth="1"/>
    <col min="8" max="8" width="18.88671875" style="7" customWidth="1"/>
    <col min="9" max="9" width="13.44140625" style="7" customWidth="1"/>
    <col min="10" max="10" width="19.33203125" style="7" customWidth="1"/>
    <col min="11" max="11" width="18.109375" style="7" customWidth="1"/>
    <col min="12" max="12" width="15.109375" style="7" customWidth="1"/>
    <col min="13" max="13" width="15.44140625" style="7" customWidth="1"/>
    <col min="14" max="14" width="14.88671875" style="7" customWidth="1"/>
    <col min="15" max="15" width="16.88671875" style="7" customWidth="1"/>
    <col min="16" max="16" width="20.109375" style="7" customWidth="1"/>
    <col min="17" max="17" width="15.44140625" style="7" customWidth="1"/>
    <col min="18" max="18" width="16.88671875" style="7" customWidth="1"/>
    <col min="19" max="19" width="18.6640625" style="7" customWidth="1"/>
    <col min="20" max="20" width="13.44140625" style="7" customWidth="1"/>
    <col min="21" max="21" width="17.6640625" style="7" customWidth="1"/>
    <col min="22" max="22" width="0.109375" style="7" customWidth="1"/>
    <col min="23" max="23" width="9.109375" style="7" hidden="1" customWidth="1"/>
    <col min="24" max="16384" width="9.109375" style="7"/>
  </cols>
  <sheetData>
    <row r="1" spans="1:20" ht="38.25" customHeight="1" thickBot="1" x14ac:dyDescent="0.3">
      <c r="A1" s="366" t="s">
        <v>292</v>
      </c>
      <c r="B1" s="367"/>
      <c r="C1" s="367"/>
      <c r="D1" s="367"/>
      <c r="E1" s="367"/>
      <c r="F1" s="367"/>
      <c r="G1" s="367"/>
      <c r="H1" s="367"/>
      <c r="I1" s="367"/>
      <c r="J1" s="367"/>
      <c r="K1" s="367"/>
      <c r="L1" s="367"/>
      <c r="M1" s="367"/>
      <c r="N1" s="367"/>
      <c r="O1" s="367"/>
      <c r="P1" s="367"/>
      <c r="Q1" s="367"/>
      <c r="R1" s="367"/>
      <c r="S1" s="367"/>
      <c r="T1" s="368"/>
    </row>
    <row r="2" spans="1:20" x14ac:dyDescent="0.25">
      <c r="B2" s="7"/>
      <c r="C2" s="7"/>
      <c r="D2" s="7"/>
    </row>
    <row r="3" spans="1:20" x14ac:dyDescent="0.25">
      <c r="A3" s="7" t="s">
        <v>327</v>
      </c>
      <c r="B3" s="7"/>
      <c r="C3" s="7" t="str">
        <f>'Green Banking'!C3</f>
        <v>United Finance Limited</v>
      </c>
      <c r="D3" s="7"/>
    </row>
    <row r="4" spans="1:20" ht="15.6" x14ac:dyDescent="0.3">
      <c r="A4" s="323" t="s">
        <v>14</v>
      </c>
      <c r="B4" s="323"/>
      <c r="C4" s="8" t="str">
        <f>'Green Banking'!C4</f>
        <v>Q2</v>
      </c>
    </row>
    <row r="5" spans="1:20" ht="14.4" thickBot="1" x14ac:dyDescent="0.3">
      <c r="C5" s="167"/>
    </row>
    <row r="6" spans="1:20" ht="30.15" customHeight="1" thickBot="1" x14ac:dyDescent="0.3">
      <c r="A6" s="357" t="s">
        <v>353</v>
      </c>
      <c r="B6" s="358"/>
      <c r="C6" s="358"/>
      <c r="D6" s="358"/>
      <c r="E6" s="358"/>
      <c r="F6" s="358"/>
      <c r="G6" s="358"/>
      <c r="H6" s="358"/>
      <c r="I6" s="358"/>
      <c r="J6" s="358"/>
      <c r="K6" s="358"/>
      <c r="L6" s="358"/>
      <c r="M6" s="359"/>
      <c r="N6" s="31"/>
      <c r="O6" s="31"/>
    </row>
    <row r="7" spans="1:20" ht="15.6" x14ac:dyDescent="0.3">
      <c r="L7" s="372" t="s">
        <v>285</v>
      </c>
      <c r="M7" s="372"/>
    </row>
    <row r="8" spans="1:20" s="30" customFormat="1" ht="15.75" customHeight="1" x14ac:dyDescent="0.3">
      <c r="A8" s="334" t="s">
        <v>0</v>
      </c>
      <c r="B8" s="334" t="s">
        <v>1</v>
      </c>
      <c r="C8" s="331" t="s">
        <v>51</v>
      </c>
      <c r="D8" s="333"/>
      <c r="E8" s="334" t="s">
        <v>52</v>
      </c>
      <c r="F8" s="331" t="s">
        <v>58</v>
      </c>
      <c r="G8" s="333"/>
      <c r="H8" s="331" t="s">
        <v>57</v>
      </c>
      <c r="I8" s="332"/>
      <c r="J8" s="332"/>
      <c r="K8" s="333"/>
      <c r="L8" s="334" t="s">
        <v>125</v>
      </c>
      <c r="M8" s="334" t="s">
        <v>126</v>
      </c>
    </row>
    <row r="9" spans="1:20" s="31" customFormat="1" ht="72.75" customHeight="1" x14ac:dyDescent="0.25">
      <c r="A9" s="335"/>
      <c r="B9" s="335"/>
      <c r="C9" s="212" t="s">
        <v>56</v>
      </c>
      <c r="D9" s="212" t="s">
        <v>54</v>
      </c>
      <c r="E9" s="335"/>
      <c r="F9" s="86" t="s">
        <v>59</v>
      </c>
      <c r="G9" s="86" t="s">
        <v>60</v>
      </c>
      <c r="H9" s="212" t="s">
        <v>48</v>
      </c>
      <c r="I9" s="213" t="s">
        <v>49</v>
      </c>
      <c r="J9" s="86" t="s">
        <v>55</v>
      </c>
      <c r="K9" s="86" t="s">
        <v>13</v>
      </c>
      <c r="L9" s="335"/>
      <c r="M9" s="335"/>
      <c r="P9" s="7"/>
      <c r="Q9" s="7"/>
      <c r="R9" s="7"/>
    </row>
    <row r="10" spans="1:20" ht="15.6" x14ac:dyDescent="0.3">
      <c r="A10" s="3">
        <v>1</v>
      </c>
      <c r="B10" s="214" t="s">
        <v>7</v>
      </c>
      <c r="C10" s="168">
        <v>0</v>
      </c>
      <c r="D10" s="168">
        <v>0</v>
      </c>
      <c r="E10" s="169">
        <v>3.3305826199999999</v>
      </c>
      <c r="F10" s="169">
        <v>3.3305826199999999</v>
      </c>
      <c r="G10" s="169">
        <v>0</v>
      </c>
      <c r="H10" s="169">
        <v>0</v>
      </c>
      <c r="I10" s="169">
        <v>0</v>
      </c>
      <c r="J10" s="169">
        <v>0</v>
      </c>
      <c r="K10" s="211">
        <f>H10+I10+J10</f>
        <v>0</v>
      </c>
      <c r="L10" s="149">
        <v>0.34625699999999998</v>
      </c>
      <c r="M10" s="149">
        <v>0</v>
      </c>
      <c r="N10" s="31"/>
      <c r="O10" s="31"/>
    </row>
    <row r="11" spans="1:20" ht="15.6" x14ac:dyDescent="0.3">
      <c r="A11" s="3">
        <v>2</v>
      </c>
      <c r="B11" s="214" t="s">
        <v>8</v>
      </c>
      <c r="C11" s="168">
        <v>0</v>
      </c>
      <c r="D11" s="168">
        <v>0</v>
      </c>
      <c r="E11" s="169">
        <v>0</v>
      </c>
      <c r="F11" s="169">
        <v>0</v>
      </c>
      <c r="G11" s="169">
        <v>0</v>
      </c>
      <c r="H11" s="169">
        <v>0</v>
      </c>
      <c r="I11" s="169">
        <v>0</v>
      </c>
      <c r="J11" s="169">
        <v>0</v>
      </c>
      <c r="K11" s="211">
        <f t="shared" ref="K11:K16" si="0">H11+I11+J11</f>
        <v>0</v>
      </c>
      <c r="L11" s="149">
        <v>0</v>
      </c>
      <c r="M11" s="149">
        <v>0</v>
      </c>
      <c r="N11" s="31"/>
      <c r="O11" s="31"/>
    </row>
    <row r="12" spans="1:20" ht="15.6" x14ac:dyDescent="0.3">
      <c r="A12" s="3">
        <v>3</v>
      </c>
      <c r="B12" s="214" t="s">
        <v>9</v>
      </c>
      <c r="C12" s="168">
        <v>3</v>
      </c>
      <c r="D12" s="168">
        <v>6</v>
      </c>
      <c r="E12" s="169">
        <v>14.298631689999999</v>
      </c>
      <c r="F12" s="169">
        <v>14.298631689999999</v>
      </c>
      <c r="G12" s="169">
        <v>0</v>
      </c>
      <c r="H12" s="169">
        <v>0</v>
      </c>
      <c r="I12" s="169">
        <v>0</v>
      </c>
      <c r="J12" s="169">
        <v>0</v>
      </c>
      <c r="K12" s="211">
        <f t="shared" si="0"/>
        <v>0</v>
      </c>
      <c r="L12" s="149">
        <v>1.3196749999999999</v>
      </c>
      <c r="M12" s="149">
        <v>0</v>
      </c>
      <c r="N12" s="31"/>
      <c r="O12" s="31"/>
    </row>
    <row r="13" spans="1:20" ht="15.6" x14ac:dyDescent="0.3">
      <c r="A13" s="3">
        <v>4</v>
      </c>
      <c r="B13" s="214" t="s">
        <v>10</v>
      </c>
      <c r="C13" s="168">
        <v>24</v>
      </c>
      <c r="D13" s="168">
        <v>27.95</v>
      </c>
      <c r="E13" s="169">
        <v>101.39024851999999</v>
      </c>
      <c r="F13" s="169">
        <v>101.39024851999999</v>
      </c>
      <c r="G13" s="169">
        <v>0</v>
      </c>
      <c r="H13" s="169">
        <v>0</v>
      </c>
      <c r="I13" s="169">
        <v>0</v>
      </c>
      <c r="J13" s="169">
        <v>0</v>
      </c>
      <c r="K13" s="211">
        <f t="shared" si="0"/>
        <v>0</v>
      </c>
      <c r="L13" s="149">
        <v>13.177676999999999</v>
      </c>
      <c r="M13" s="149">
        <v>0</v>
      </c>
      <c r="N13" s="31"/>
      <c r="O13" s="31"/>
    </row>
    <row r="14" spans="1:20" ht="15.6" x14ac:dyDescent="0.3">
      <c r="A14" s="3">
        <v>5</v>
      </c>
      <c r="B14" s="214" t="s">
        <v>11</v>
      </c>
      <c r="C14" s="168">
        <v>0</v>
      </c>
      <c r="D14" s="168">
        <v>0</v>
      </c>
      <c r="E14" s="169">
        <v>15.508610470000001</v>
      </c>
      <c r="F14" s="169">
        <v>13.304932019999999</v>
      </c>
      <c r="G14" s="169">
        <v>0</v>
      </c>
      <c r="H14" s="169">
        <v>2.2036784500000004</v>
      </c>
      <c r="I14" s="169">
        <v>0</v>
      </c>
      <c r="J14" s="169">
        <v>0</v>
      </c>
      <c r="K14" s="211">
        <f t="shared" si="0"/>
        <v>2.2036784500000004</v>
      </c>
      <c r="L14" s="149">
        <v>1.640312</v>
      </c>
      <c r="M14" s="149">
        <v>0</v>
      </c>
      <c r="N14" s="31"/>
      <c r="O14" s="31"/>
    </row>
    <row r="15" spans="1:20" ht="15.6" x14ac:dyDescent="0.3">
      <c r="A15" s="3">
        <v>6</v>
      </c>
      <c r="B15" s="214" t="s">
        <v>12</v>
      </c>
      <c r="C15" s="168">
        <v>118</v>
      </c>
      <c r="D15" s="168">
        <v>383.52842399999997</v>
      </c>
      <c r="E15" s="169">
        <v>618.78752384000006</v>
      </c>
      <c r="F15" s="169">
        <v>618.78752384000006</v>
      </c>
      <c r="G15" s="169">
        <v>0</v>
      </c>
      <c r="H15" s="169">
        <v>0</v>
      </c>
      <c r="I15" s="169">
        <v>0</v>
      </c>
      <c r="J15" s="169">
        <v>0</v>
      </c>
      <c r="K15" s="211">
        <f t="shared" si="0"/>
        <v>0</v>
      </c>
      <c r="L15" s="149">
        <v>125.10067546000001</v>
      </c>
      <c r="M15" s="149">
        <v>0</v>
      </c>
      <c r="N15" s="31"/>
      <c r="O15" s="31"/>
    </row>
    <row r="16" spans="1:20" ht="15.6" x14ac:dyDescent="0.3">
      <c r="A16" s="3">
        <v>7</v>
      </c>
      <c r="B16" s="214" t="s">
        <v>6</v>
      </c>
      <c r="C16" s="168">
        <v>0</v>
      </c>
      <c r="D16" s="168">
        <v>0</v>
      </c>
      <c r="E16" s="169">
        <v>0</v>
      </c>
      <c r="F16" s="169">
        <v>0</v>
      </c>
      <c r="G16" s="169">
        <v>0</v>
      </c>
      <c r="H16" s="169">
        <v>0</v>
      </c>
      <c r="I16" s="169">
        <v>0</v>
      </c>
      <c r="J16" s="169">
        <v>0</v>
      </c>
      <c r="K16" s="211">
        <f t="shared" si="0"/>
        <v>0</v>
      </c>
      <c r="L16" s="149">
        <v>0</v>
      </c>
      <c r="M16" s="149">
        <v>0</v>
      </c>
      <c r="N16" s="31"/>
      <c r="O16" s="31"/>
    </row>
    <row r="17" spans="1:26" ht="15.6" x14ac:dyDescent="0.3">
      <c r="A17" s="25"/>
      <c r="B17" s="204" t="s">
        <v>53</v>
      </c>
      <c r="C17" s="203">
        <f>SUM(C10:C16)</f>
        <v>145</v>
      </c>
      <c r="D17" s="203">
        <f t="shared" ref="D17:M17" si="1">SUM(D10:D16)</f>
        <v>417.47842399999996</v>
      </c>
      <c r="E17" s="203">
        <f t="shared" si="1"/>
        <v>753.31559714000002</v>
      </c>
      <c r="F17" s="203">
        <f t="shared" si="1"/>
        <v>751.11191869000004</v>
      </c>
      <c r="G17" s="203">
        <f t="shared" si="1"/>
        <v>0</v>
      </c>
      <c r="H17" s="203">
        <f t="shared" si="1"/>
        <v>2.2036784500000004</v>
      </c>
      <c r="I17" s="203">
        <f t="shared" si="1"/>
        <v>0</v>
      </c>
      <c r="J17" s="203">
        <f t="shared" si="1"/>
        <v>0</v>
      </c>
      <c r="K17" s="203">
        <f t="shared" si="1"/>
        <v>2.2036784500000004</v>
      </c>
      <c r="L17" s="203">
        <f t="shared" si="1"/>
        <v>141.58459646</v>
      </c>
      <c r="M17" s="203">
        <f t="shared" si="1"/>
        <v>0</v>
      </c>
      <c r="N17" s="31"/>
      <c r="O17" s="31"/>
    </row>
    <row r="18" spans="1:26" ht="31.65" hidden="1" customHeight="1" x14ac:dyDescent="0.3">
      <c r="A18" s="3">
        <v>1</v>
      </c>
      <c r="B18" s="17" t="s">
        <v>39</v>
      </c>
      <c r="C18" s="17"/>
      <c r="D18" s="17"/>
      <c r="E18" s="26"/>
      <c r="F18" s="3"/>
      <c r="G18" s="3"/>
      <c r="H18" s="3"/>
      <c r="I18" s="3"/>
    </row>
    <row r="19" spans="1:26" ht="15.75" hidden="1" customHeight="1" x14ac:dyDescent="0.3">
      <c r="A19" s="3">
        <v>2</v>
      </c>
      <c r="B19" s="17" t="s">
        <v>40</v>
      </c>
      <c r="C19" s="17"/>
      <c r="D19" s="17"/>
      <c r="E19" s="23"/>
      <c r="F19" s="23"/>
      <c r="G19" s="19"/>
      <c r="H19" s="19"/>
    </row>
    <row r="20" spans="1:26" ht="31.65" hidden="1" customHeight="1" x14ac:dyDescent="0.3">
      <c r="A20" s="3">
        <v>3</v>
      </c>
      <c r="B20" s="17" t="s">
        <v>41</v>
      </c>
      <c r="C20" s="17"/>
      <c r="D20" s="17"/>
      <c r="E20" s="23"/>
      <c r="F20" s="23"/>
      <c r="G20" s="19"/>
      <c r="H20" s="19"/>
    </row>
    <row r="21" spans="1:26" ht="47.25" hidden="1" customHeight="1" x14ac:dyDescent="0.3">
      <c r="A21" s="3">
        <v>4</v>
      </c>
      <c r="B21" s="17" t="s">
        <v>42</v>
      </c>
      <c r="C21" s="17"/>
      <c r="D21" s="17"/>
      <c r="E21" s="23"/>
      <c r="F21" s="23"/>
      <c r="G21" s="19"/>
      <c r="H21" s="19"/>
    </row>
    <row r="22" spans="1:26" ht="15.75" hidden="1" customHeight="1" x14ac:dyDescent="0.3">
      <c r="A22" s="3">
        <v>5</v>
      </c>
      <c r="B22" s="17" t="s">
        <v>43</v>
      </c>
      <c r="C22" s="17"/>
      <c r="D22" s="17"/>
      <c r="E22" s="23"/>
      <c r="F22" s="23"/>
      <c r="G22" s="19"/>
      <c r="H22" s="19"/>
    </row>
    <row r="23" spans="1:26" ht="15.75" hidden="1" customHeight="1" x14ac:dyDescent="0.3">
      <c r="A23" s="3">
        <v>6</v>
      </c>
      <c r="B23" s="17" t="s">
        <v>44</v>
      </c>
      <c r="C23" s="17"/>
      <c r="D23" s="17"/>
      <c r="E23" s="23"/>
      <c r="F23" s="23"/>
      <c r="G23" s="19"/>
      <c r="H23" s="19"/>
    </row>
    <row r="24" spans="1:26" ht="15.75" hidden="1" customHeight="1" x14ac:dyDescent="0.3">
      <c r="A24" s="25" t="s">
        <v>46</v>
      </c>
      <c r="B24" s="18" t="s">
        <v>45</v>
      </c>
      <c r="C24" s="18"/>
      <c r="D24" s="18"/>
      <c r="E24" s="24"/>
      <c r="F24" s="24"/>
      <c r="G24" s="20"/>
      <c r="H24" s="20"/>
    </row>
    <row r="25" spans="1:26" ht="15" hidden="1" customHeight="1" x14ac:dyDescent="0.25">
      <c r="A25" s="22" t="s">
        <v>47</v>
      </c>
      <c r="B25" s="21" t="s">
        <v>38</v>
      </c>
      <c r="C25" s="21"/>
      <c r="D25" s="21"/>
      <c r="E25" s="19"/>
      <c r="F25" s="19"/>
      <c r="G25" s="19"/>
      <c r="H25" s="19"/>
    </row>
    <row r="26" spans="1:26" s="1" customFormat="1" ht="15.6" x14ac:dyDescent="0.3">
      <c r="A26" s="72" t="s">
        <v>127</v>
      </c>
      <c r="B26" s="10"/>
      <c r="C26" s="10"/>
      <c r="D26" s="10"/>
    </row>
    <row r="27" spans="1:26" s="11" customFormat="1" ht="33.75" customHeight="1" x14ac:dyDescent="0.3">
      <c r="A27" s="377" t="s">
        <v>354</v>
      </c>
      <c r="B27" s="378"/>
      <c r="C27" s="378"/>
      <c r="D27" s="378"/>
      <c r="E27" s="378"/>
      <c r="F27" s="378"/>
      <c r="G27" s="378"/>
      <c r="H27" s="378"/>
      <c r="I27" s="378"/>
      <c r="J27" s="378"/>
      <c r="K27" s="378"/>
      <c r="L27" s="378"/>
      <c r="M27" s="378"/>
      <c r="N27" s="378"/>
      <c r="O27" s="378"/>
      <c r="P27" s="378"/>
      <c r="Q27" s="378"/>
      <c r="R27" s="378"/>
      <c r="S27" s="378"/>
      <c r="T27" s="378"/>
      <c r="U27" s="378"/>
      <c r="X27" s="1"/>
      <c r="Y27" s="1"/>
      <c r="Z27" s="1"/>
    </row>
    <row r="28" spans="1:26" s="13" customFormat="1" ht="18.75" customHeight="1" x14ac:dyDescent="0.3">
      <c r="A28" s="347" t="s">
        <v>285</v>
      </c>
      <c r="B28" s="347"/>
      <c r="C28" s="347"/>
      <c r="D28" s="347"/>
      <c r="E28" s="347"/>
      <c r="F28" s="347"/>
      <c r="G28" s="347"/>
      <c r="H28" s="347"/>
      <c r="I28" s="347"/>
      <c r="J28" s="347"/>
      <c r="K28" s="347"/>
      <c r="L28" s="347"/>
      <c r="M28" s="347"/>
      <c r="N28" s="347"/>
      <c r="O28" s="347"/>
      <c r="P28" s="347"/>
      <c r="Q28" s="347"/>
      <c r="R28" s="347"/>
      <c r="S28" s="347"/>
      <c r="T28" s="347"/>
      <c r="U28" s="347"/>
      <c r="X28" s="1"/>
      <c r="Y28" s="1"/>
      <c r="Z28" s="1"/>
    </row>
    <row r="29" spans="1:26" s="79" customFormat="1" ht="15.75" customHeight="1" x14ac:dyDescent="0.3">
      <c r="A29" s="334" t="s">
        <v>0</v>
      </c>
      <c r="B29" s="334" t="s">
        <v>123</v>
      </c>
      <c r="C29" s="331" t="s">
        <v>51</v>
      </c>
      <c r="D29" s="332"/>
      <c r="E29" s="332"/>
      <c r="F29" s="332"/>
      <c r="G29" s="332"/>
      <c r="H29" s="332"/>
      <c r="I29" s="332"/>
      <c r="J29" s="332"/>
      <c r="K29" s="332"/>
      <c r="L29" s="333"/>
      <c r="M29" s="334" t="s">
        <v>52</v>
      </c>
      <c r="N29" s="331" t="s">
        <v>58</v>
      </c>
      <c r="O29" s="333"/>
      <c r="P29" s="351" t="s">
        <v>57</v>
      </c>
      <c r="Q29" s="352"/>
      <c r="R29" s="352"/>
      <c r="S29" s="353"/>
      <c r="T29" s="334" t="s">
        <v>125</v>
      </c>
      <c r="U29" s="334" t="s">
        <v>126</v>
      </c>
      <c r="X29" s="1"/>
      <c r="Y29" s="1"/>
      <c r="Z29" s="1"/>
    </row>
    <row r="30" spans="1:26" s="80" customFormat="1" ht="15.75" customHeight="1" x14ac:dyDescent="0.3">
      <c r="A30" s="350"/>
      <c r="B30" s="339"/>
      <c r="C30" s="348" t="s">
        <v>2</v>
      </c>
      <c r="D30" s="349"/>
      <c r="E30" s="348" t="s">
        <v>3</v>
      </c>
      <c r="F30" s="349"/>
      <c r="G30" s="348" t="s">
        <v>4</v>
      </c>
      <c r="H30" s="349"/>
      <c r="I30" s="348" t="s">
        <v>5</v>
      </c>
      <c r="J30" s="349"/>
      <c r="K30" s="350" t="s">
        <v>360</v>
      </c>
      <c r="L30" s="350" t="s">
        <v>134</v>
      </c>
      <c r="M30" s="350"/>
      <c r="N30" s="108" t="s">
        <v>59</v>
      </c>
      <c r="O30" s="108" t="s">
        <v>60</v>
      </c>
      <c r="P30" s="354"/>
      <c r="Q30" s="355"/>
      <c r="R30" s="355"/>
      <c r="S30" s="356"/>
      <c r="T30" s="350"/>
      <c r="U30" s="350"/>
      <c r="X30" s="1"/>
      <c r="Y30" s="1"/>
      <c r="Z30" s="1"/>
    </row>
    <row r="31" spans="1:26" s="80" customFormat="1" ht="48.15" customHeight="1" x14ac:dyDescent="0.3">
      <c r="A31" s="335"/>
      <c r="B31" s="340"/>
      <c r="C31" s="105" t="s">
        <v>56</v>
      </c>
      <c r="D31" s="105" t="s">
        <v>54</v>
      </c>
      <c r="E31" s="105" t="s">
        <v>56</v>
      </c>
      <c r="F31" s="105" t="s">
        <v>54</v>
      </c>
      <c r="G31" s="105" t="s">
        <v>56</v>
      </c>
      <c r="H31" s="105" t="s">
        <v>54</v>
      </c>
      <c r="I31" s="105" t="s">
        <v>56</v>
      </c>
      <c r="J31" s="105" t="s">
        <v>54</v>
      </c>
      <c r="K31" s="335"/>
      <c r="L31" s="335"/>
      <c r="M31" s="335"/>
      <c r="N31" s="109"/>
      <c r="O31" s="109"/>
      <c r="P31" s="105" t="s">
        <v>48</v>
      </c>
      <c r="Q31" s="86" t="s">
        <v>49</v>
      </c>
      <c r="R31" s="86" t="s">
        <v>55</v>
      </c>
      <c r="S31" s="86" t="s">
        <v>13</v>
      </c>
      <c r="T31" s="335"/>
      <c r="U31" s="335"/>
      <c r="X31" s="1"/>
      <c r="Y31" s="1"/>
      <c r="Z31" s="1"/>
    </row>
    <row r="32" spans="1:26" s="1" customFormat="1" ht="32.25" customHeight="1" x14ac:dyDescent="0.3">
      <c r="A32" s="4">
        <v>1</v>
      </c>
      <c r="B32" s="111" t="s">
        <v>15</v>
      </c>
      <c r="C32" s="149">
        <v>0</v>
      </c>
      <c r="D32" s="149">
        <v>0</v>
      </c>
      <c r="E32" s="149">
        <v>0</v>
      </c>
      <c r="F32" s="149">
        <v>0</v>
      </c>
      <c r="G32" s="149">
        <v>0</v>
      </c>
      <c r="H32" s="149">
        <v>0</v>
      </c>
      <c r="I32" s="149">
        <v>0</v>
      </c>
      <c r="J32" s="149">
        <v>0</v>
      </c>
      <c r="K32" s="135">
        <f t="shared" ref="K32:K43" si="2">C32+E32+G32+I32</f>
        <v>0</v>
      </c>
      <c r="L32" s="135">
        <f t="shared" ref="L32:L43" si="3">D32+F32+H32+J32</f>
        <v>0</v>
      </c>
      <c r="M32" s="149">
        <v>1.6925143200000001</v>
      </c>
      <c r="N32" s="154">
        <v>1.6925143200000001</v>
      </c>
      <c r="O32" s="154">
        <v>0</v>
      </c>
      <c r="P32" s="154">
        <v>0</v>
      </c>
      <c r="Q32" s="154">
        <v>0</v>
      </c>
      <c r="R32" s="154">
        <v>0</v>
      </c>
      <c r="S32" s="177">
        <f>P32+Q32+R32</f>
        <v>0</v>
      </c>
      <c r="T32" s="149">
        <v>0.62965800000000005</v>
      </c>
      <c r="U32" s="149">
        <v>0</v>
      </c>
      <c r="V32" s="80"/>
      <c r="W32" s="80"/>
    </row>
    <row r="33" spans="1:23" s="1" customFormat="1" ht="33.75" customHeight="1" x14ac:dyDescent="0.3">
      <c r="A33" s="4">
        <v>2</v>
      </c>
      <c r="B33" s="111" t="s">
        <v>16</v>
      </c>
      <c r="C33" s="149">
        <v>0</v>
      </c>
      <c r="D33" s="149">
        <v>0</v>
      </c>
      <c r="E33" s="154">
        <v>1</v>
      </c>
      <c r="F33" s="154">
        <v>0.8</v>
      </c>
      <c r="G33" s="154">
        <v>0</v>
      </c>
      <c r="H33" s="154">
        <v>0</v>
      </c>
      <c r="I33" s="149">
        <v>0</v>
      </c>
      <c r="J33" s="149">
        <v>0</v>
      </c>
      <c r="K33" s="135">
        <f t="shared" si="2"/>
        <v>1</v>
      </c>
      <c r="L33" s="135">
        <f t="shared" si="3"/>
        <v>0.8</v>
      </c>
      <c r="M33" s="155">
        <v>77.608710699999989</v>
      </c>
      <c r="N33" s="155">
        <v>76.786426550000016</v>
      </c>
      <c r="O33" s="149">
        <v>0</v>
      </c>
      <c r="P33" s="149">
        <v>0.80800652000000006</v>
      </c>
      <c r="Q33" s="149">
        <v>0</v>
      </c>
      <c r="R33" s="149">
        <v>1.4277630000000001E-2</v>
      </c>
      <c r="S33" s="177">
        <f t="shared" ref="S33:S42" si="4">P33+Q33+R33</f>
        <v>0.8222841500000001</v>
      </c>
      <c r="T33" s="149">
        <v>15.676695</v>
      </c>
      <c r="U33" s="149">
        <v>0</v>
      </c>
      <c r="V33" s="80"/>
      <c r="W33" s="80"/>
    </row>
    <row r="34" spans="1:23" s="1" customFormat="1" ht="33.75" customHeight="1" x14ac:dyDescent="0.3">
      <c r="A34" s="4">
        <v>3</v>
      </c>
      <c r="B34" s="111" t="s">
        <v>17</v>
      </c>
      <c r="C34" s="149">
        <v>0</v>
      </c>
      <c r="D34" s="149">
        <v>0</v>
      </c>
      <c r="E34" s="154">
        <v>0</v>
      </c>
      <c r="F34" s="154">
        <v>0</v>
      </c>
      <c r="G34" s="154">
        <v>0</v>
      </c>
      <c r="H34" s="154">
        <v>0</v>
      </c>
      <c r="I34" s="149">
        <v>0</v>
      </c>
      <c r="J34" s="149">
        <v>0</v>
      </c>
      <c r="K34" s="135">
        <f t="shared" si="2"/>
        <v>0</v>
      </c>
      <c r="L34" s="135">
        <f t="shared" si="3"/>
        <v>0</v>
      </c>
      <c r="M34" s="155">
        <v>34.495793520000007</v>
      </c>
      <c r="N34" s="155">
        <v>30.331353819999997</v>
      </c>
      <c r="O34" s="149">
        <v>0.95831617999999996</v>
      </c>
      <c r="P34" s="149">
        <v>2.1453111200000001</v>
      </c>
      <c r="Q34" s="149">
        <v>0</v>
      </c>
      <c r="R34" s="149">
        <v>1.0608123999999999</v>
      </c>
      <c r="S34" s="177">
        <f t="shared" si="4"/>
        <v>3.2061235200000002</v>
      </c>
      <c r="T34" s="149">
        <v>8.3465419999999995</v>
      </c>
      <c r="U34" s="149">
        <v>0</v>
      </c>
      <c r="V34" s="80"/>
      <c r="W34" s="80"/>
    </row>
    <row r="35" spans="1:23" s="1" customFormat="1" ht="33" customHeight="1" x14ac:dyDescent="0.3">
      <c r="A35" s="4">
        <v>4</v>
      </c>
      <c r="B35" s="111" t="s">
        <v>18</v>
      </c>
      <c r="C35" s="149">
        <v>0</v>
      </c>
      <c r="D35" s="149">
        <v>0</v>
      </c>
      <c r="E35" s="154">
        <v>0</v>
      </c>
      <c r="F35" s="154">
        <v>0</v>
      </c>
      <c r="G35" s="154">
        <v>1</v>
      </c>
      <c r="H35" s="154">
        <v>2.5</v>
      </c>
      <c r="I35" s="149">
        <v>1</v>
      </c>
      <c r="J35" s="149">
        <v>2.5</v>
      </c>
      <c r="K35" s="135">
        <f t="shared" si="2"/>
        <v>2</v>
      </c>
      <c r="L35" s="135">
        <f t="shared" si="3"/>
        <v>5</v>
      </c>
      <c r="M35" s="155">
        <v>67.315941359999982</v>
      </c>
      <c r="N35" s="155">
        <v>67.221148359999987</v>
      </c>
      <c r="O35" s="149">
        <v>0</v>
      </c>
      <c r="P35" s="149">
        <v>9.4793000000000002E-2</v>
      </c>
      <c r="Q35" s="149">
        <v>0</v>
      </c>
      <c r="R35" s="149">
        <v>0</v>
      </c>
      <c r="S35" s="177">
        <f t="shared" si="4"/>
        <v>9.4793000000000002E-2</v>
      </c>
      <c r="T35" s="149">
        <v>9.0918449999999993</v>
      </c>
      <c r="U35" s="149">
        <v>0</v>
      </c>
      <c r="V35" s="80"/>
      <c r="W35" s="80"/>
    </row>
    <row r="36" spans="1:23" s="1" customFormat="1" ht="33.75" customHeight="1" x14ac:dyDescent="0.3">
      <c r="A36" s="4">
        <v>5</v>
      </c>
      <c r="B36" s="111" t="s">
        <v>19</v>
      </c>
      <c r="C36" s="149">
        <v>0</v>
      </c>
      <c r="D36" s="149">
        <v>0</v>
      </c>
      <c r="E36" s="154">
        <v>0</v>
      </c>
      <c r="F36" s="154">
        <v>0</v>
      </c>
      <c r="G36" s="149">
        <v>1</v>
      </c>
      <c r="H36" s="149">
        <v>4</v>
      </c>
      <c r="I36" s="149">
        <v>0</v>
      </c>
      <c r="J36" s="149">
        <v>0</v>
      </c>
      <c r="K36" s="135">
        <f t="shared" si="2"/>
        <v>1</v>
      </c>
      <c r="L36" s="135">
        <f t="shared" si="3"/>
        <v>4</v>
      </c>
      <c r="M36" s="155">
        <v>96.935263150000011</v>
      </c>
      <c r="N36" s="155">
        <v>95.757430850000006</v>
      </c>
      <c r="O36" s="149">
        <v>0</v>
      </c>
      <c r="P36" s="149">
        <v>1.1778322999999999</v>
      </c>
      <c r="Q36" s="149">
        <v>0</v>
      </c>
      <c r="R36" s="149">
        <v>0</v>
      </c>
      <c r="S36" s="177">
        <f t="shared" si="4"/>
        <v>1.1778322999999999</v>
      </c>
      <c r="T36" s="149">
        <v>5.7156320000000003</v>
      </c>
      <c r="U36" s="149">
        <v>0</v>
      </c>
      <c r="V36" s="80"/>
      <c r="W36" s="80"/>
    </row>
    <row r="37" spans="1:23" s="1" customFormat="1" ht="33.75" customHeight="1" x14ac:dyDescent="0.3">
      <c r="A37" s="4">
        <v>6</v>
      </c>
      <c r="B37" s="111" t="s">
        <v>20</v>
      </c>
      <c r="C37" s="149">
        <v>0</v>
      </c>
      <c r="D37" s="149">
        <v>0</v>
      </c>
      <c r="E37" s="149">
        <v>0</v>
      </c>
      <c r="F37" s="149">
        <v>0</v>
      </c>
      <c r="G37" s="149">
        <v>0</v>
      </c>
      <c r="H37" s="149">
        <v>0</v>
      </c>
      <c r="I37" s="149">
        <v>0</v>
      </c>
      <c r="J37" s="149">
        <v>0</v>
      </c>
      <c r="K37" s="135">
        <f t="shared" si="2"/>
        <v>0</v>
      </c>
      <c r="L37" s="135">
        <f t="shared" si="3"/>
        <v>0</v>
      </c>
      <c r="M37" s="155">
        <v>3.70841412</v>
      </c>
      <c r="N37" s="155">
        <v>3.70841412</v>
      </c>
      <c r="O37" s="149">
        <v>0</v>
      </c>
      <c r="P37" s="149">
        <v>0</v>
      </c>
      <c r="Q37" s="149">
        <v>0</v>
      </c>
      <c r="R37" s="149">
        <v>0</v>
      </c>
      <c r="S37" s="177">
        <f t="shared" si="4"/>
        <v>0</v>
      </c>
      <c r="T37" s="149">
        <v>0.67908900000000005</v>
      </c>
      <c r="U37" s="149">
        <v>0</v>
      </c>
      <c r="V37" s="80"/>
      <c r="W37" s="80"/>
    </row>
    <row r="38" spans="1:23" s="1" customFormat="1" ht="15.6" x14ac:dyDescent="0.3">
      <c r="A38" s="4">
        <v>7</v>
      </c>
      <c r="B38" s="111" t="s">
        <v>21</v>
      </c>
      <c r="C38" s="149">
        <v>0</v>
      </c>
      <c r="D38" s="149">
        <v>0</v>
      </c>
      <c r="E38" s="154">
        <v>1</v>
      </c>
      <c r="F38" s="154">
        <v>1.5</v>
      </c>
      <c r="G38" s="154">
        <v>14</v>
      </c>
      <c r="H38" s="154">
        <v>93.8</v>
      </c>
      <c r="I38" s="149">
        <v>1</v>
      </c>
      <c r="J38" s="149">
        <v>10</v>
      </c>
      <c r="K38" s="135">
        <f t="shared" si="2"/>
        <v>16</v>
      </c>
      <c r="L38" s="135">
        <f t="shared" si="3"/>
        <v>105.3</v>
      </c>
      <c r="M38" s="155">
        <v>1081.14957026</v>
      </c>
      <c r="N38" s="155">
        <v>912.53152424999951</v>
      </c>
      <c r="O38" s="149">
        <v>39.939274969999992</v>
      </c>
      <c r="P38" s="149">
        <v>13.001133760000002</v>
      </c>
      <c r="Q38" s="149">
        <v>57.9492045</v>
      </c>
      <c r="R38" s="149">
        <v>57.728432780000006</v>
      </c>
      <c r="S38" s="177">
        <f t="shared" si="4"/>
        <v>128.67877104000002</v>
      </c>
      <c r="T38" s="149">
        <v>117.15697424000001</v>
      </c>
      <c r="U38" s="149">
        <v>0</v>
      </c>
      <c r="V38" s="80"/>
      <c r="W38" s="80"/>
    </row>
    <row r="39" spans="1:23" s="1" customFormat="1" ht="31.2" x14ac:dyDescent="0.3">
      <c r="A39" s="4">
        <v>8</v>
      </c>
      <c r="B39" s="111" t="s">
        <v>22</v>
      </c>
      <c r="C39" s="149">
        <v>0</v>
      </c>
      <c r="D39" s="149">
        <v>0</v>
      </c>
      <c r="E39" s="149">
        <v>0</v>
      </c>
      <c r="F39" s="149">
        <v>0</v>
      </c>
      <c r="G39" s="149">
        <v>0</v>
      </c>
      <c r="H39" s="149">
        <v>0</v>
      </c>
      <c r="I39" s="149">
        <v>0</v>
      </c>
      <c r="J39" s="149">
        <v>0</v>
      </c>
      <c r="K39" s="135">
        <f t="shared" si="2"/>
        <v>0</v>
      </c>
      <c r="L39" s="135">
        <f t="shared" si="3"/>
        <v>0</v>
      </c>
      <c r="M39" s="155">
        <v>1.07919856</v>
      </c>
      <c r="N39" s="155">
        <v>1.07919856</v>
      </c>
      <c r="O39" s="149">
        <v>0</v>
      </c>
      <c r="P39" s="149">
        <v>0</v>
      </c>
      <c r="Q39" s="149">
        <v>0</v>
      </c>
      <c r="R39" s="149">
        <v>0</v>
      </c>
      <c r="S39" s="177">
        <f t="shared" si="4"/>
        <v>0</v>
      </c>
      <c r="T39" s="149">
        <v>0.26592300000000002</v>
      </c>
      <c r="U39" s="149">
        <v>0</v>
      </c>
      <c r="V39" s="80"/>
      <c r="W39" s="80"/>
    </row>
    <row r="40" spans="1:23" s="1" customFormat="1" ht="49.65" customHeight="1" x14ac:dyDescent="0.3">
      <c r="A40" s="4">
        <v>9</v>
      </c>
      <c r="B40" s="111" t="s">
        <v>23</v>
      </c>
      <c r="C40" s="149">
        <v>0</v>
      </c>
      <c r="D40" s="149">
        <v>0</v>
      </c>
      <c r="E40" s="149">
        <v>0</v>
      </c>
      <c r="F40" s="149">
        <v>0</v>
      </c>
      <c r="G40" s="149">
        <v>0</v>
      </c>
      <c r="H40" s="149">
        <v>0</v>
      </c>
      <c r="I40" s="154">
        <v>0</v>
      </c>
      <c r="J40" s="154">
        <v>0</v>
      </c>
      <c r="K40" s="135">
        <f t="shared" si="2"/>
        <v>0</v>
      </c>
      <c r="L40" s="135">
        <f t="shared" si="3"/>
        <v>0</v>
      </c>
      <c r="M40" s="155">
        <v>33.254686159999999</v>
      </c>
      <c r="N40" s="155">
        <v>33.254686159999999</v>
      </c>
      <c r="O40" s="149">
        <v>0</v>
      </c>
      <c r="P40" s="149">
        <v>0</v>
      </c>
      <c r="Q40" s="149">
        <v>0</v>
      </c>
      <c r="R40" s="149">
        <v>0</v>
      </c>
      <c r="S40" s="177">
        <f t="shared" si="4"/>
        <v>0</v>
      </c>
      <c r="T40" s="149">
        <v>3.9495689999999999</v>
      </c>
      <c r="U40" s="149">
        <v>0</v>
      </c>
      <c r="V40" s="80"/>
      <c r="W40" s="80"/>
    </row>
    <row r="41" spans="1:23" s="1" customFormat="1" ht="24.75" customHeight="1" x14ac:dyDescent="0.3">
      <c r="A41" s="4">
        <v>10</v>
      </c>
      <c r="B41" s="97" t="s">
        <v>318</v>
      </c>
      <c r="C41" s="149">
        <v>0</v>
      </c>
      <c r="D41" s="149">
        <v>0</v>
      </c>
      <c r="E41" s="149">
        <v>0</v>
      </c>
      <c r="F41" s="149">
        <v>0</v>
      </c>
      <c r="G41" s="149">
        <v>0</v>
      </c>
      <c r="H41" s="149">
        <v>0</v>
      </c>
      <c r="I41" s="149">
        <v>0</v>
      </c>
      <c r="J41" s="149">
        <v>0</v>
      </c>
      <c r="K41" s="135">
        <f t="shared" si="2"/>
        <v>0</v>
      </c>
      <c r="L41" s="135">
        <f t="shared" si="3"/>
        <v>0</v>
      </c>
      <c r="M41" s="149">
        <v>0</v>
      </c>
      <c r="N41" s="149">
        <v>0</v>
      </c>
      <c r="O41" s="149">
        <v>0</v>
      </c>
      <c r="P41" s="149">
        <v>0</v>
      </c>
      <c r="Q41" s="149">
        <v>0</v>
      </c>
      <c r="R41" s="149">
        <v>0</v>
      </c>
      <c r="S41" s="177">
        <f t="shared" si="4"/>
        <v>0</v>
      </c>
      <c r="T41" s="149">
        <v>0</v>
      </c>
      <c r="U41" s="149">
        <v>0</v>
      </c>
      <c r="V41" s="80"/>
      <c r="W41" s="80"/>
    </row>
    <row r="42" spans="1:23" s="1" customFormat="1" ht="24.75" customHeight="1" x14ac:dyDescent="0.3">
      <c r="A42" s="4">
        <v>11</v>
      </c>
      <c r="B42" s="111" t="s">
        <v>317</v>
      </c>
      <c r="C42" s="149">
        <v>0</v>
      </c>
      <c r="D42" s="149">
        <v>0</v>
      </c>
      <c r="E42" s="149">
        <v>0</v>
      </c>
      <c r="F42" s="149">
        <v>0</v>
      </c>
      <c r="G42" s="149">
        <v>0</v>
      </c>
      <c r="H42" s="149">
        <v>0</v>
      </c>
      <c r="I42" s="149">
        <v>0</v>
      </c>
      <c r="J42" s="149">
        <v>0</v>
      </c>
      <c r="K42" s="135">
        <f t="shared" si="2"/>
        <v>0</v>
      </c>
      <c r="L42" s="135">
        <f t="shared" si="3"/>
        <v>0</v>
      </c>
      <c r="M42" s="155">
        <v>2.4383204299999997</v>
      </c>
      <c r="N42" s="155">
        <v>2.4383204299999997</v>
      </c>
      <c r="O42" s="149">
        <v>0</v>
      </c>
      <c r="P42" s="149">
        <v>0</v>
      </c>
      <c r="Q42" s="149">
        <v>0</v>
      </c>
      <c r="R42" s="149">
        <v>0</v>
      </c>
      <c r="S42" s="177">
        <f t="shared" si="4"/>
        <v>0</v>
      </c>
      <c r="T42" s="149">
        <v>0.52856999999999998</v>
      </c>
      <c r="U42" s="149">
        <v>0</v>
      </c>
      <c r="V42" s="80"/>
      <c r="W42" s="80"/>
    </row>
    <row r="43" spans="1:23" s="1" customFormat="1" ht="15.6" x14ac:dyDescent="0.3">
      <c r="A43" s="14"/>
      <c r="B43" s="205" t="s">
        <v>13</v>
      </c>
      <c r="C43" s="205">
        <f>SUM(C32:C42)</f>
        <v>0</v>
      </c>
      <c r="D43" s="205">
        <f t="shared" ref="D43:U43" si="5">SUM(D32:D42)</f>
        <v>0</v>
      </c>
      <c r="E43" s="205">
        <f t="shared" si="5"/>
        <v>2</v>
      </c>
      <c r="F43" s="205">
        <f t="shared" si="5"/>
        <v>2.2999999999999998</v>
      </c>
      <c r="G43" s="205">
        <f t="shared" si="5"/>
        <v>16</v>
      </c>
      <c r="H43" s="205">
        <f t="shared" si="5"/>
        <v>100.3</v>
      </c>
      <c r="I43" s="205">
        <f t="shared" si="5"/>
        <v>2</v>
      </c>
      <c r="J43" s="205">
        <f t="shared" si="5"/>
        <v>12.5</v>
      </c>
      <c r="K43" s="222">
        <f t="shared" si="2"/>
        <v>20</v>
      </c>
      <c r="L43" s="222">
        <f t="shared" si="3"/>
        <v>115.1</v>
      </c>
      <c r="M43" s="205">
        <f t="shared" si="5"/>
        <v>1399.6784125799998</v>
      </c>
      <c r="N43" s="205">
        <f t="shared" si="5"/>
        <v>1224.8010174199992</v>
      </c>
      <c r="O43" s="205">
        <f t="shared" si="5"/>
        <v>40.89759114999999</v>
      </c>
      <c r="P43" s="205">
        <f t="shared" si="5"/>
        <v>17.227076700000001</v>
      </c>
      <c r="Q43" s="205">
        <f t="shared" si="5"/>
        <v>57.9492045</v>
      </c>
      <c r="R43" s="205">
        <f t="shared" si="5"/>
        <v>58.803522810000004</v>
      </c>
      <c r="S43" s="205">
        <f t="shared" si="5"/>
        <v>133.97980401000001</v>
      </c>
      <c r="T43" s="205">
        <f t="shared" si="5"/>
        <v>162.04049723999998</v>
      </c>
      <c r="U43" s="205">
        <f t="shared" si="5"/>
        <v>0</v>
      </c>
      <c r="V43" s="80"/>
      <c r="W43" s="80"/>
    </row>
    <row r="44" spans="1:23" s="1" customFormat="1" ht="15.6" x14ac:dyDescent="0.3">
      <c r="A44" s="72" t="s">
        <v>127</v>
      </c>
      <c r="B44" s="5"/>
      <c r="C44" s="5"/>
      <c r="D44" s="5"/>
      <c r="G44" s="6"/>
    </row>
    <row r="45" spans="1:23" s="1" customFormat="1" ht="16.2" thickBot="1" x14ac:dyDescent="0.35">
      <c r="B45" s="5"/>
      <c r="C45" s="5"/>
      <c r="D45" s="5"/>
    </row>
    <row r="46" spans="1:23" s="1" customFormat="1" ht="33.75" customHeight="1" thickBot="1" x14ac:dyDescent="0.35">
      <c r="A46" s="357" t="s">
        <v>355</v>
      </c>
      <c r="B46" s="358"/>
      <c r="C46" s="358"/>
      <c r="D46" s="358"/>
      <c r="E46" s="358"/>
      <c r="F46" s="358"/>
      <c r="G46" s="358"/>
      <c r="H46" s="358"/>
      <c r="I46" s="358"/>
      <c r="J46" s="358"/>
      <c r="K46" s="358"/>
      <c r="L46" s="358"/>
      <c r="M46" s="358"/>
      <c r="N46" s="358"/>
      <c r="O46" s="358"/>
      <c r="P46" s="359"/>
    </row>
    <row r="47" spans="1:23" s="1" customFormat="1" ht="17.399999999999999" x14ac:dyDescent="0.3">
      <c r="A47" s="12"/>
      <c r="B47" s="12"/>
      <c r="C47" s="12"/>
      <c r="D47" s="12"/>
      <c r="E47" s="12"/>
      <c r="F47" s="12"/>
      <c r="G47" s="12"/>
      <c r="O47" s="347" t="s">
        <v>285</v>
      </c>
      <c r="P47" s="347"/>
    </row>
    <row r="48" spans="1:23" s="33" customFormat="1" ht="15.75" customHeight="1" x14ac:dyDescent="0.3">
      <c r="A48" s="326" t="s">
        <v>0</v>
      </c>
      <c r="B48" s="326" t="s">
        <v>26</v>
      </c>
      <c r="C48" s="326"/>
      <c r="D48" s="326"/>
      <c r="E48" s="326"/>
      <c r="F48" s="344" t="s">
        <v>51</v>
      </c>
      <c r="G48" s="345"/>
      <c r="H48" s="334" t="s">
        <v>52</v>
      </c>
      <c r="I48" s="331" t="s">
        <v>58</v>
      </c>
      <c r="J48" s="333"/>
      <c r="K48" s="344" t="s">
        <v>57</v>
      </c>
      <c r="L48" s="346"/>
      <c r="M48" s="346"/>
      <c r="N48" s="345"/>
      <c r="O48" s="334" t="s">
        <v>125</v>
      </c>
      <c r="P48" s="334" t="s">
        <v>126</v>
      </c>
    </row>
    <row r="49" spans="1:18" s="33" customFormat="1" ht="67.650000000000006" customHeight="1" x14ac:dyDescent="0.3">
      <c r="A49" s="326"/>
      <c r="B49" s="326"/>
      <c r="C49" s="326"/>
      <c r="D49" s="326"/>
      <c r="E49" s="326"/>
      <c r="F49" s="105" t="s">
        <v>56</v>
      </c>
      <c r="G49" s="105" t="s">
        <v>54</v>
      </c>
      <c r="H49" s="335"/>
      <c r="I49" s="108" t="s">
        <v>59</v>
      </c>
      <c r="J49" s="108" t="s">
        <v>60</v>
      </c>
      <c r="K49" s="105" t="s">
        <v>48</v>
      </c>
      <c r="L49" s="86" t="s">
        <v>49</v>
      </c>
      <c r="M49" s="86" t="s">
        <v>55</v>
      </c>
      <c r="N49" s="86" t="s">
        <v>13</v>
      </c>
      <c r="O49" s="335"/>
      <c r="P49" s="335"/>
    </row>
    <row r="50" spans="1:18" s="1" customFormat="1" ht="15.75" hidden="1" customHeight="1" x14ac:dyDescent="0.3">
      <c r="A50" s="4">
        <v>1</v>
      </c>
      <c r="B50" s="361" t="s">
        <v>27</v>
      </c>
      <c r="C50" s="361"/>
      <c r="D50" s="361"/>
      <c r="E50" s="361"/>
      <c r="F50" s="95" t="s">
        <v>50</v>
      </c>
      <c r="G50" s="112" t="s">
        <v>54</v>
      </c>
      <c r="H50" s="2"/>
      <c r="I50" s="2"/>
      <c r="J50" s="2"/>
      <c r="K50" s="94"/>
      <c r="L50" s="94"/>
      <c r="M50" s="34"/>
      <c r="N50" s="34"/>
      <c r="O50" s="34"/>
      <c r="P50" s="34"/>
      <c r="Q50" s="34"/>
      <c r="R50" s="83"/>
    </row>
    <row r="51" spans="1:18" s="1" customFormat="1" ht="64.5" hidden="1" customHeight="1" x14ac:dyDescent="0.3">
      <c r="A51" s="4">
        <v>2</v>
      </c>
      <c r="B51" s="360" t="s">
        <v>28</v>
      </c>
      <c r="C51" s="360"/>
      <c r="D51" s="360"/>
      <c r="E51" s="360"/>
      <c r="F51" s="2"/>
      <c r="G51" s="2"/>
      <c r="H51" s="2"/>
      <c r="I51" s="2"/>
      <c r="J51" s="2"/>
      <c r="K51" s="2"/>
      <c r="L51" s="2"/>
      <c r="M51" s="2"/>
      <c r="N51" s="2"/>
      <c r="O51" s="2"/>
      <c r="P51" s="2"/>
      <c r="Q51" s="2"/>
      <c r="R51" s="2"/>
    </row>
    <row r="52" spans="1:18" s="1" customFormat="1" ht="33.75" hidden="1" customHeight="1" x14ac:dyDescent="0.3">
      <c r="A52" s="4">
        <v>3</v>
      </c>
      <c r="B52" s="361" t="s">
        <v>29</v>
      </c>
      <c r="C52" s="361"/>
      <c r="D52" s="361"/>
      <c r="E52" s="361"/>
      <c r="F52" s="2"/>
      <c r="G52" s="2"/>
      <c r="H52" s="2"/>
      <c r="I52" s="2"/>
      <c r="J52" s="2"/>
      <c r="K52" s="2"/>
      <c r="L52" s="2"/>
      <c r="M52" s="2"/>
      <c r="N52" s="2"/>
      <c r="O52" s="2"/>
      <c r="P52" s="2"/>
      <c r="Q52" s="2"/>
      <c r="R52" s="2"/>
    </row>
    <row r="53" spans="1:18" s="1" customFormat="1" ht="48.75" hidden="1" customHeight="1" x14ac:dyDescent="0.3">
      <c r="A53" s="4">
        <v>4</v>
      </c>
      <c r="B53" s="361" t="s">
        <v>30</v>
      </c>
      <c r="C53" s="361"/>
      <c r="D53" s="361"/>
      <c r="E53" s="361"/>
      <c r="F53" s="2"/>
      <c r="G53" s="2"/>
      <c r="H53" s="2"/>
      <c r="I53" s="2"/>
      <c r="J53" s="2"/>
      <c r="K53" s="2"/>
      <c r="L53" s="2"/>
      <c r="M53" s="2"/>
      <c r="N53" s="2"/>
      <c r="O53" s="2"/>
      <c r="P53" s="2"/>
      <c r="Q53" s="2"/>
      <c r="R53" s="2"/>
    </row>
    <row r="54" spans="1:18" s="1" customFormat="1" ht="46.5" hidden="1" customHeight="1" x14ac:dyDescent="0.3">
      <c r="A54" s="4">
        <v>5</v>
      </c>
      <c r="B54" s="360" t="s">
        <v>31</v>
      </c>
      <c r="C54" s="360"/>
      <c r="D54" s="360"/>
      <c r="E54" s="360"/>
      <c r="F54" s="2"/>
      <c r="G54" s="2"/>
      <c r="H54" s="2"/>
      <c r="I54" s="2"/>
      <c r="J54" s="2"/>
      <c r="K54" s="2"/>
      <c r="L54" s="2"/>
      <c r="M54" s="2"/>
      <c r="N54" s="2"/>
      <c r="O54" s="2"/>
      <c r="P54" s="2"/>
      <c r="Q54" s="2"/>
      <c r="R54" s="2"/>
    </row>
    <row r="55" spans="1:18" s="1" customFormat="1" ht="32.25" hidden="1" customHeight="1" x14ac:dyDescent="0.3">
      <c r="A55" s="4">
        <v>6</v>
      </c>
      <c r="B55" s="361" t="s">
        <v>32</v>
      </c>
      <c r="C55" s="361"/>
      <c r="D55" s="361"/>
      <c r="E55" s="361"/>
      <c r="F55" s="2"/>
      <c r="G55" s="2"/>
      <c r="H55" s="2"/>
      <c r="I55" s="2"/>
      <c r="J55" s="2"/>
      <c r="K55" s="2"/>
      <c r="L55" s="2"/>
      <c r="M55" s="2"/>
      <c r="N55" s="2"/>
      <c r="O55" s="2"/>
      <c r="P55" s="2"/>
      <c r="Q55" s="2"/>
      <c r="R55" s="2"/>
    </row>
    <row r="56" spans="1:18" s="1" customFormat="1" ht="18" hidden="1" customHeight="1" x14ac:dyDescent="0.3">
      <c r="A56" s="4">
        <v>7</v>
      </c>
      <c r="B56" s="361" t="s">
        <v>33</v>
      </c>
      <c r="C56" s="361"/>
      <c r="D56" s="361"/>
      <c r="E56" s="361"/>
      <c r="F56" s="2"/>
      <c r="G56" s="2"/>
      <c r="H56" s="2"/>
      <c r="I56" s="2"/>
      <c r="J56" s="2"/>
      <c r="K56" s="2"/>
      <c r="L56" s="2"/>
      <c r="M56" s="2"/>
      <c r="N56" s="2"/>
      <c r="O56" s="2"/>
      <c r="P56" s="2"/>
      <c r="Q56" s="2"/>
      <c r="R56" s="2"/>
    </row>
    <row r="57" spans="1:18" s="1" customFormat="1" ht="15.6" hidden="1" x14ac:dyDescent="0.3">
      <c r="A57" s="15" t="s">
        <v>36</v>
      </c>
      <c r="B57" s="370" t="s">
        <v>35</v>
      </c>
      <c r="C57" s="370"/>
      <c r="D57" s="370"/>
      <c r="E57" s="370"/>
      <c r="F57" s="14"/>
      <c r="G57" s="14"/>
      <c r="H57" s="2"/>
      <c r="I57" s="2"/>
      <c r="J57" s="2"/>
      <c r="K57" s="2"/>
      <c r="L57" s="2"/>
      <c r="M57" s="2"/>
      <c r="N57" s="2"/>
      <c r="O57" s="2"/>
      <c r="P57" s="2"/>
      <c r="Q57" s="2"/>
      <c r="R57" s="2"/>
    </row>
    <row r="58" spans="1:18" s="1" customFormat="1" ht="33.75" customHeight="1" x14ac:dyDescent="0.3">
      <c r="A58" s="4">
        <v>1</v>
      </c>
      <c r="B58" s="371" t="s">
        <v>325</v>
      </c>
      <c r="C58" s="371"/>
      <c r="D58" s="371"/>
      <c r="E58" s="371"/>
      <c r="F58" s="149">
        <v>0</v>
      </c>
      <c r="G58" s="149">
        <v>0</v>
      </c>
      <c r="H58" s="149">
        <v>91.205277459999991</v>
      </c>
      <c r="I58" s="149">
        <v>91.205277459999991</v>
      </c>
      <c r="J58" s="149">
        <v>0</v>
      </c>
      <c r="K58" s="149">
        <v>0</v>
      </c>
      <c r="L58" s="149">
        <v>0</v>
      </c>
      <c r="M58" s="149">
        <v>0</v>
      </c>
      <c r="N58" s="177">
        <f>K58+L58+M58</f>
        <v>0</v>
      </c>
      <c r="O58" s="149">
        <v>12.480207999999999</v>
      </c>
      <c r="P58" s="149">
        <v>0</v>
      </c>
      <c r="Q58" s="33"/>
      <c r="R58" s="33"/>
    </row>
    <row r="59" spans="1:18" s="1" customFormat="1" ht="33" customHeight="1" x14ac:dyDescent="0.3">
      <c r="A59" s="4">
        <v>2</v>
      </c>
      <c r="B59" s="360" t="s">
        <v>319</v>
      </c>
      <c r="C59" s="360"/>
      <c r="D59" s="360"/>
      <c r="E59" s="360"/>
      <c r="F59" s="149">
        <v>3</v>
      </c>
      <c r="G59" s="149">
        <v>6.5</v>
      </c>
      <c r="H59" s="149">
        <v>12.613018049999999</v>
      </c>
      <c r="I59" s="149">
        <v>12.613018049999999</v>
      </c>
      <c r="J59" s="149">
        <v>0</v>
      </c>
      <c r="K59" s="149">
        <v>0</v>
      </c>
      <c r="L59" s="149">
        <v>0</v>
      </c>
      <c r="M59" s="149">
        <v>0</v>
      </c>
      <c r="N59" s="177">
        <f t="shared" ref="N59:N60" si="6">K59+L59+M59</f>
        <v>0</v>
      </c>
      <c r="O59" s="149">
        <v>0.940832</v>
      </c>
      <c r="P59" s="149">
        <v>0</v>
      </c>
      <c r="Q59" s="33"/>
      <c r="R59" s="33"/>
    </row>
    <row r="60" spans="1:18" s="1" customFormat="1" ht="15.6" x14ac:dyDescent="0.3">
      <c r="A60" s="4">
        <v>3</v>
      </c>
      <c r="B60" s="360" t="s">
        <v>284</v>
      </c>
      <c r="C60" s="360"/>
      <c r="D60" s="360"/>
      <c r="E60" s="360"/>
      <c r="F60" s="149">
        <v>0</v>
      </c>
      <c r="G60" s="149">
        <v>0</v>
      </c>
      <c r="H60" s="149">
        <v>0</v>
      </c>
      <c r="I60" s="149">
        <v>0</v>
      </c>
      <c r="J60" s="149">
        <v>0</v>
      </c>
      <c r="K60" s="149">
        <v>0</v>
      </c>
      <c r="L60" s="149">
        <v>0</v>
      </c>
      <c r="M60" s="149">
        <v>0</v>
      </c>
      <c r="N60" s="177">
        <f t="shared" si="6"/>
        <v>0</v>
      </c>
      <c r="O60" s="149">
        <v>0</v>
      </c>
      <c r="P60" s="149">
        <v>0</v>
      </c>
      <c r="Q60" s="33"/>
      <c r="R60" s="33"/>
    </row>
    <row r="61" spans="1:18" s="1" customFormat="1" ht="15.6" x14ac:dyDescent="0.3">
      <c r="A61" s="15"/>
      <c r="B61" s="362" t="s">
        <v>13</v>
      </c>
      <c r="C61" s="362"/>
      <c r="D61" s="362"/>
      <c r="E61" s="362"/>
      <c r="F61" s="206">
        <f>SUM(F58:F60)</f>
        <v>3</v>
      </c>
      <c r="G61" s="206">
        <f t="shared" ref="G61:P61" si="7">SUM(G58:G60)</f>
        <v>6.5</v>
      </c>
      <c r="H61" s="206">
        <f t="shared" si="7"/>
        <v>103.81829550999998</v>
      </c>
      <c r="I61" s="206">
        <f t="shared" si="7"/>
        <v>103.81829550999998</v>
      </c>
      <c r="J61" s="206">
        <f t="shared" si="7"/>
        <v>0</v>
      </c>
      <c r="K61" s="206">
        <f t="shared" si="7"/>
        <v>0</v>
      </c>
      <c r="L61" s="206">
        <f t="shared" si="7"/>
        <v>0</v>
      </c>
      <c r="M61" s="206">
        <f t="shared" si="7"/>
        <v>0</v>
      </c>
      <c r="N61" s="206">
        <f t="shared" si="7"/>
        <v>0</v>
      </c>
      <c r="O61" s="206">
        <f t="shared" si="7"/>
        <v>13.42104</v>
      </c>
      <c r="P61" s="206">
        <f t="shared" si="7"/>
        <v>0</v>
      </c>
      <c r="Q61" s="33"/>
      <c r="R61" s="33"/>
    </row>
    <row r="62" spans="1:18" s="1" customFormat="1" ht="15.6" hidden="1" x14ac:dyDescent="0.3">
      <c r="A62" s="16" t="s">
        <v>37</v>
      </c>
      <c r="B62" s="369" t="s">
        <v>38</v>
      </c>
      <c r="C62" s="369"/>
      <c r="D62" s="369"/>
      <c r="E62" s="369"/>
      <c r="F62" s="27"/>
      <c r="G62" s="27"/>
    </row>
    <row r="63" spans="1:18" s="1" customFormat="1" ht="15.6" x14ac:dyDescent="0.3">
      <c r="A63" s="72" t="s">
        <v>127</v>
      </c>
      <c r="B63" s="10"/>
      <c r="C63" s="10"/>
      <c r="D63" s="10"/>
    </row>
    <row r="64" spans="1:18" s="1" customFormat="1" ht="16.2" thickBot="1" x14ac:dyDescent="0.35">
      <c r="B64" s="10"/>
      <c r="C64" s="10"/>
      <c r="D64" s="10"/>
      <c r="G64" s="6"/>
    </row>
    <row r="65" spans="1:18" s="1" customFormat="1" ht="32.25" customHeight="1" thickBot="1" x14ac:dyDescent="0.35">
      <c r="A65" s="357" t="s">
        <v>356</v>
      </c>
      <c r="B65" s="358"/>
      <c r="C65" s="358"/>
      <c r="D65" s="358"/>
      <c r="E65" s="358"/>
      <c r="F65" s="358"/>
      <c r="G65" s="358"/>
      <c r="H65" s="358"/>
      <c r="I65" s="358"/>
      <c r="J65" s="358"/>
      <c r="K65" s="358"/>
      <c r="L65" s="358"/>
      <c r="M65" s="358"/>
      <c r="N65" s="358"/>
      <c r="O65" s="358"/>
      <c r="P65" s="359"/>
      <c r="Q65" s="13"/>
      <c r="R65" s="13"/>
    </row>
    <row r="66" spans="1:18" s="13" customFormat="1" ht="18" x14ac:dyDescent="0.35">
      <c r="A66" s="68"/>
      <c r="B66" s="69"/>
      <c r="C66" s="69"/>
      <c r="D66" s="69"/>
      <c r="O66" s="347" t="s">
        <v>285</v>
      </c>
      <c r="P66" s="347"/>
    </row>
    <row r="67" spans="1:18" s="32" customFormat="1" ht="15.75" customHeight="1" x14ac:dyDescent="0.3">
      <c r="A67" s="326" t="s">
        <v>255</v>
      </c>
      <c r="B67" s="326" t="s">
        <v>26</v>
      </c>
      <c r="C67" s="326"/>
      <c r="D67" s="326"/>
      <c r="E67" s="326"/>
      <c r="F67" s="344" t="s">
        <v>51</v>
      </c>
      <c r="G67" s="345"/>
      <c r="H67" s="334" t="s">
        <v>52</v>
      </c>
      <c r="I67" s="344" t="s">
        <v>58</v>
      </c>
      <c r="J67" s="345"/>
      <c r="K67" s="344" t="s">
        <v>57</v>
      </c>
      <c r="L67" s="346"/>
      <c r="M67" s="346"/>
      <c r="N67" s="345"/>
      <c r="O67" s="334" t="s">
        <v>125</v>
      </c>
      <c r="P67" s="334" t="s">
        <v>126</v>
      </c>
    </row>
    <row r="68" spans="1:18" s="32" customFormat="1" ht="69" customHeight="1" x14ac:dyDescent="0.3">
      <c r="A68" s="326"/>
      <c r="B68" s="326"/>
      <c r="C68" s="326"/>
      <c r="D68" s="326"/>
      <c r="E68" s="326"/>
      <c r="F68" s="105" t="s">
        <v>56</v>
      </c>
      <c r="G68" s="105" t="s">
        <v>54</v>
      </c>
      <c r="H68" s="335"/>
      <c r="I68" s="90" t="s">
        <v>59</v>
      </c>
      <c r="J68" s="90" t="s">
        <v>60</v>
      </c>
      <c r="K68" s="105" t="s">
        <v>48</v>
      </c>
      <c r="L68" s="86" t="s">
        <v>49</v>
      </c>
      <c r="M68" s="86" t="s">
        <v>55</v>
      </c>
      <c r="N68" s="86" t="s">
        <v>13</v>
      </c>
      <c r="O68" s="335"/>
      <c r="P68" s="335"/>
    </row>
    <row r="69" spans="1:18" s="1" customFormat="1" ht="15.6" x14ac:dyDescent="0.3">
      <c r="A69" s="4">
        <v>1</v>
      </c>
      <c r="B69" s="336" t="s">
        <v>61</v>
      </c>
      <c r="C69" s="337"/>
      <c r="D69" s="337"/>
      <c r="E69" s="338"/>
      <c r="F69" s="150">
        <v>0</v>
      </c>
      <c r="G69" s="150">
        <v>0</v>
      </c>
      <c r="H69" s="150">
        <v>0</v>
      </c>
      <c r="I69" s="150">
        <v>0</v>
      </c>
      <c r="J69" s="150">
        <v>0</v>
      </c>
      <c r="K69" s="150">
        <v>0</v>
      </c>
      <c r="L69" s="150">
        <v>0</v>
      </c>
      <c r="M69" s="150">
        <v>0</v>
      </c>
      <c r="N69" s="177">
        <f>K69+L69+M69</f>
        <v>0</v>
      </c>
      <c r="O69" s="170">
        <v>0</v>
      </c>
      <c r="P69" s="170">
        <v>0</v>
      </c>
      <c r="Q69" s="32"/>
      <c r="R69" s="32"/>
    </row>
    <row r="70" spans="1:18" s="1" customFormat="1" ht="15.6" x14ac:dyDescent="0.3">
      <c r="A70" s="4">
        <v>2</v>
      </c>
      <c r="B70" s="336" t="s">
        <v>62</v>
      </c>
      <c r="C70" s="337"/>
      <c r="D70" s="337"/>
      <c r="E70" s="338"/>
      <c r="F70" s="150">
        <v>0</v>
      </c>
      <c r="G70" s="150">
        <v>0</v>
      </c>
      <c r="H70" s="150">
        <v>0</v>
      </c>
      <c r="I70" s="150">
        <v>0</v>
      </c>
      <c r="J70" s="150">
        <v>0</v>
      </c>
      <c r="K70" s="150">
        <v>0</v>
      </c>
      <c r="L70" s="150">
        <v>0</v>
      </c>
      <c r="M70" s="150">
        <v>0</v>
      </c>
      <c r="N70" s="177">
        <f t="shared" ref="N70:N94" si="8">K70+L70+M70</f>
        <v>0</v>
      </c>
      <c r="O70" s="150">
        <v>0</v>
      </c>
      <c r="P70" s="150">
        <v>0</v>
      </c>
      <c r="Q70" s="32"/>
      <c r="R70" s="32"/>
    </row>
    <row r="71" spans="1:18" s="1" customFormat="1" ht="15.6" x14ac:dyDescent="0.3">
      <c r="A71" s="4">
        <v>3</v>
      </c>
      <c r="B71" s="336" t="s">
        <v>63</v>
      </c>
      <c r="C71" s="337"/>
      <c r="D71" s="337"/>
      <c r="E71" s="338"/>
      <c r="F71" s="150">
        <v>0</v>
      </c>
      <c r="G71" s="150">
        <v>0</v>
      </c>
      <c r="H71" s="150">
        <v>0</v>
      </c>
      <c r="I71" s="150">
        <v>0</v>
      </c>
      <c r="J71" s="150">
        <v>0</v>
      </c>
      <c r="K71" s="150">
        <v>0</v>
      </c>
      <c r="L71" s="150">
        <v>0</v>
      </c>
      <c r="M71" s="150">
        <v>0</v>
      </c>
      <c r="N71" s="177">
        <f t="shared" si="8"/>
        <v>0</v>
      </c>
      <c r="O71" s="150">
        <v>0</v>
      </c>
      <c r="P71" s="150">
        <v>0</v>
      </c>
      <c r="Q71" s="32"/>
      <c r="R71" s="32"/>
    </row>
    <row r="72" spans="1:18" s="1" customFormat="1" ht="15.6" x14ac:dyDescent="0.3">
      <c r="A72" s="4">
        <v>4</v>
      </c>
      <c r="B72" s="336" t="s">
        <v>64</v>
      </c>
      <c r="C72" s="337"/>
      <c r="D72" s="337"/>
      <c r="E72" s="338"/>
      <c r="F72" s="150">
        <v>0</v>
      </c>
      <c r="G72" s="150">
        <v>0</v>
      </c>
      <c r="H72" s="150">
        <v>0</v>
      </c>
      <c r="I72" s="150">
        <v>0</v>
      </c>
      <c r="J72" s="150">
        <v>0</v>
      </c>
      <c r="K72" s="150">
        <v>0</v>
      </c>
      <c r="L72" s="150">
        <v>0</v>
      </c>
      <c r="M72" s="150">
        <v>0</v>
      </c>
      <c r="N72" s="177">
        <f t="shared" si="8"/>
        <v>0</v>
      </c>
      <c r="O72" s="150">
        <v>0</v>
      </c>
      <c r="P72" s="150">
        <v>0</v>
      </c>
      <c r="Q72" s="32"/>
      <c r="R72" s="32"/>
    </row>
    <row r="73" spans="1:18" s="1" customFormat="1" ht="15.6" x14ac:dyDescent="0.3">
      <c r="A73" s="4">
        <v>5</v>
      </c>
      <c r="B73" s="336" t="s">
        <v>65</v>
      </c>
      <c r="C73" s="337"/>
      <c r="D73" s="337"/>
      <c r="E73" s="338"/>
      <c r="F73" s="150">
        <v>0</v>
      </c>
      <c r="G73" s="150">
        <v>0</v>
      </c>
      <c r="H73" s="150">
        <v>0</v>
      </c>
      <c r="I73" s="150">
        <v>0</v>
      </c>
      <c r="J73" s="150">
        <v>0</v>
      </c>
      <c r="K73" s="150">
        <v>0</v>
      </c>
      <c r="L73" s="150">
        <v>0</v>
      </c>
      <c r="M73" s="150">
        <v>0</v>
      </c>
      <c r="N73" s="177">
        <f t="shared" si="8"/>
        <v>0</v>
      </c>
      <c r="O73" s="150">
        <v>0</v>
      </c>
      <c r="P73" s="150">
        <v>0</v>
      </c>
      <c r="Q73" s="32"/>
      <c r="R73" s="32"/>
    </row>
    <row r="74" spans="1:18" s="1" customFormat="1" ht="15.6" x14ac:dyDescent="0.3">
      <c r="A74" s="4">
        <v>6</v>
      </c>
      <c r="B74" s="336" t="s">
        <v>66</v>
      </c>
      <c r="C74" s="337"/>
      <c r="D74" s="337"/>
      <c r="E74" s="338"/>
      <c r="F74" s="150">
        <v>0</v>
      </c>
      <c r="G74" s="150">
        <v>0</v>
      </c>
      <c r="H74" s="150">
        <v>0</v>
      </c>
      <c r="I74" s="150">
        <v>0</v>
      </c>
      <c r="J74" s="150">
        <v>0</v>
      </c>
      <c r="K74" s="150">
        <v>0</v>
      </c>
      <c r="L74" s="150">
        <v>0</v>
      </c>
      <c r="M74" s="150">
        <v>0</v>
      </c>
      <c r="N74" s="177">
        <f t="shared" si="8"/>
        <v>0</v>
      </c>
      <c r="O74" s="150">
        <v>0</v>
      </c>
      <c r="P74" s="150">
        <v>0</v>
      </c>
      <c r="Q74" s="32"/>
      <c r="R74" s="32"/>
    </row>
    <row r="75" spans="1:18" s="1" customFormat="1" ht="15.6" x14ac:dyDescent="0.3">
      <c r="A75" s="4">
        <v>7</v>
      </c>
      <c r="B75" s="336" t="s">
        <v>67</v>
      </c>
      <c r="C75" s="337"/>
      <c r="D75" s="337"/>
      <c r="E75" s="338"/>
      <c r="F75" s="150">
        <v>0</v>
      </c>
      <c r="G75" s="150">
        <v>0</v>
      </c>
      <c r="H75" s="150">
        <v>0</v>
      </c>
      <c r="I75" s="150">
        <v>0</v>
      </c>
      <c r="J75" s="150">
        <v>0</v>
      </c>
      <c r="K75" s="150">
        <v>0</v>
      </c>
      <c r="L75" s="150">
        <v>0</v>
      </c>
      <c r="M75" s="150">
        <v>0</v>
      </c>
      <c r="N75" s="177">
        <f t="shared" si="8"/>
        <v>0</v>
      </c>
      <c r="O75" s="150">
        <v>0</v>
      </c>
      <c r="P75" s="150">
        <v>0</v>
      </c>
      <c r="Q75" s="32"/>
      <c r="R75" s="32"/>
    </row>
    <row r="76" spans="1:18" s="1" customFormat="1" ht="15.6" x14ac:dyDescent="0.3">
      <c r="A76" s="4">
        <v>8</v>
      </c>
      <c r="B76" s="336" t="s">
        <v>68</v>
      </c>
      <c r="C76" s="337"/>
      <c r="D76" s="337"/>
      <c r="E76" s="338"/>
      <c r="F76" s="150">
        <v>0</v>
      </c>
      <c r="G76" s="150">
        <v>0</v>
      </c>
      <c r="H76" s="150">
        <v>0</v>
      </c>
      <c r="I76" s="150">
        <v>0</v>
      </c>
      <c r="J76" s="150">
        <v>0</v>
      </c>
      <c r="K76" s="150">
        <v>0</v>
      </c>
      <c r="L76" s="150">
        <v>0</v>
      </c>
      <c r="M76" s="150">
        <v>0</v>
      </c>
      <c r="N76" s="177">
        <f t="shared" si="8"/>
        <v>0</v>
      </c>
      <c r="O76" s="150">
        <v>0</v>
      </c>
      <c r="P76" s="150">
        <v>0</v>
      </c>
      <c r="Q76" s="32"/>
      <c r="R76" s="32"/>
    </row>
    <row r="77" spans="1:18" s="1" customFormat="1" ht="15.6" x14ac:dyDescent="0.3">
      <c r="A77" s="4">
        <v>9</v>
      </c>
      <c r="B77" s="336" t="s">
        <v>69</v>
      </c>
      <c r="C77" s="337"/>
      <c r="D77" s="337"/>
      <c r="E77" s="338"/>
      <c r="F77" s="150">
        <v>0</v>
      </c>
      <c r="G77" s="150">
        <v>0</v>
      </c>
      <c r="H77" s="150">
        <v>0</v>
      </c>
      <c r="I77" s="150">
        <v>0</v>
      </c>
      <c r="J77" s="150">
        <v>0</v>
      </c>
      <c r="K77" s="150">
        <v>0</v>
      </c>
      <c r="L77" s="150">
        <v>0</v>
      </c>
      <c r="M77" s="150">
        <v>0</v>
      </c>
      <c r="N77" s="177">
        <f t="shared" si="8"/>
        <v>0</v>
      </c>
      <c r="O77" s="150">
        <v>0</v>
      </c>
      <c r="P77" s="150">
        <v>0</v>
      </c>
      <c r="Q77" s="32"/>
      <c r="R77" s="32"/>
    </row>
    <row r="78" spans="1:18" s="1" customFormat="1" ht="15.6" x14ac:dyDescent="0.3">
      <c r="A78" s="4">
        <v>10</v>
      </c>
      <c r="B78" s="336" t="s">
        <v>70</v>
      </c>
      <c r="C78" s="337"/>
      <c r="D78" s="337"/>
      <c r="E78" s="338"/>
      <c r="F78" s="150">
        <v>0</v>
      </c>
      <c r="G78" s="150">
        <v>0</v>
      </c>
      <c r="H78" s="150">
        <v>0</v>
      </c>
      <c r="I78" s="150">
        <v>0</v>
      </c>
      <c r="J78" s="150">
        <v>0</v>
      </c>
      <c r="K78" s="150">
        <v>0</v>
      </c>
      <c r="L78" s="150">
        <v>0</v>
      </c>
      <c r="M78" s="150">
        <v>0</v>
      </c>
      <c r="N78" s="177">
        <f t="shared" si="8"/>
        <v>0</v>
      </c>
      <c r="O78" s="150">
        <v>0</v>
      </c>
      <c r="P78" s="150">
        <v>0</v>
      </c>
      <c r="Q78" s="32"/>
      <c r="R78" s="32"/>
    </row>
    <row r="79" spans="1:18" s="1" customFormat="1" ht="15.6" x14ac:dyDescent="0.3">
      <c r="A79" s="4">
        <v>11</v>
      </c>
      <c r="B79" s="336" t="s">
        <v>71</v>
      </c>
      <c r="C79" s="337"/>
      <c r="D79" s="337"/>
      <c r="E79" s="338"/>
      <c r="F79" s="150">
        <v>0</v>
      </c>
      <c r="G79" s="150">
        <v>0</v>
      </c>
      <c r="H79" s="150">
        <v>0</v>
      </c>
      <c r="I79" s="150">
        <v>0</v>
      </c>
      <c r="J79" s="150">
        <v>0</v>
      </c>
      <c r="K79" s="150">
        <v>0</v>
      </c>
      <c r="L79" s="150">
        <v>0</v>
      </c>
      <c r="M79" s="150">
        <v>0</v>
      </c>
      <c r="N79" s="177">
        <f t="shared" si="8"/>
        <v>0</v>
      </c>
      <c r="O79" s="150">
        <v>0</v>
      </c>
      <c r="P79" s="150">
        <v>0</v>
      </c>
      <c r="Q79" s="32"/>
      <c r="R79" s="32"/>
    </row>
    <row r="80" spans="1:18" s="1" customFormat="1" ht="15.6" x14ac:dyDescent="0.3">
      <c r="A80" s="4">
        <v>12</v>
      </c>
      <c r="B80" s="336" t="s">
        <v>72</v>
      </c>
      <c r="C80" s="337"/>
      <c r="D80" s="337"/>
      <c r="E80" s="338"/>
      <c r="F80" s="150">
        <v>0</v>
      </c>
      <c r="G80" s="150">
        <v>0</v>
      </c>
      <c r="H80" s="150">
        <v>0</v>
      </c>
      <c r="I80" s="150">
        <v>0</v>
      </c>
      <c r="J80" s="150">
        <v>0</v>
      </c>
      <c r="K80" s="150">
        <v>0</v>
      </c>
      <c r="L80" s="150">
        <v>0</v>
      </c>
      <c r="M80" s="150">
        <v>0</v>
      </c>
      <c r="N80" s="177">
        <f t="shared" si="8"/>
        <v>0</v>
      </c>
      <c r="O80" s="150">
        <v>0</v>
      </c>
      <c r="P80" s="150">
        <v>0</v>
      </c>
      <c r="Q80" s="32"/>
      <c r="R80" s="32"/>
    </row>
    <row r="81" spans="1:18" s="1" customFormat="1" ht="15.6" x14ac:dyDescent="0.3">
      <c r="A81" s="4">
        <v>13</v>
      </c>
      <c r="B81" s="336" t="s">
        <v>329</v>
      </c>
      <c r="C81" s="337"/>
      <c r="D81" s="337"/>
      <c r="E81" s="338"/>
      <c r="F81" s="150">
        <v>0</v>
      </c>
      <c r="G81" s="150">
        <v>0</v>
      </c>
      <c r="H81" s="150">
        <v>0</v>
      </c>
      <c r="I81" s="150">
        <v>0</v>
      </c>
      <c r="J81" s="150">
        <v>0</v>
      </c>
      <c r="K81" s="150">
        <v>0</v>
      </c>
      <c r="L81" s="150">
        <v>0</v>
      </c>
      <c r="M81" s="150">
        <v>0</v>
      </c>
      <c r="N81" s="177">
        <f t="shared" si="8"/>
        <v>0</v>
      </c>
      <c r="O81" s="150">
        <v>0</v>
      </c>
      <c r="P81" s="150">
        <v>0</v>
      </c>
      <c r="Q81" s="32"/>
      <c r="R81" s="32"/>
    </row>
    <row r="82" spans="1:18" s="1" customFormat="1" ht="15.6" x14ac:dyDescent="0.3">
      <c r="A82" s="4">
        <v>14</v>
      </c>
      <c r="B82" s="336" t="s">
        <v>73</v>
      </c>
      <c r="C82" s="337"/>
      <c r="D82" s="337"/>
      <c r="E82" s="338"/>
      <c r="F82" s="149">
        <v>0</v>
      </c>
      <c r="G82" s="149">
        <v>0</v>
      </c>
      <c r="H82" s="149">
        <v>0</v>
      </c>
      <c r="I82" s="149">
        <v>0</v>
      </c>
      <c r="J82" s="149">
        <v>0</v>
      </c>
      <c r="K82" s="149">
        <v>0</v>
      </c>
      <c r="L82" s="149">
        <v>0</v>
      </c>
      <c r="M82" s="149">
        <v>0</v>
      </c>
      <c r="N82" s="177">
        <f t="shared" si="8"/>
        <v>0</v>
      </c>
      <c r="O82" s="149">
        <v>0</v>
      </c>
      <c r="P82" s="149">
        <v>0</v>
      </c>
      <c r="Q82" s="32"/>
      <c r="R82" s="32"/>
    </row>
    <row r="83" spans="1:18" s="1" customFormat="1" ht="15.6" x14ac:dyDescent="0.3">
      <c r="A83" s="4">
        <v>15</v>
      </c>
      <c r="B83" s="336" t="s">
        <v>74</v>
      </c>
      <c r="C83" s="337"/>
      <c r="D83" s="337"/>
      <c r="E83" s="338"/>
      <c r="F83" s="149">
        <v>9</v>
      </c>
      <c r="G83" s="149">
        <v>239.76834099999999</v>
      </c>
      <c r="H83" s="149">
        <v>139.33506232999997</v>
      </c>
      <c r="I83" s="149">
        <v>139.33506232999997</v>
      </c>
      <c r="J83" s="149">
        <v>0</v>
      </c>
      <c r="K83" s="149">
        <v>0</v>
      </c>
      <c r="L83" s="149">
        <v>0</v>
      </c>
      <c r="M83" s="149">
        <v>0</v>
      </c>
      <c r="N83" s="177">
        <f t="shared" si="8"/>
        <v>0</v>
      </c>
      <c r="O83" s="149">
        <v>181.38242500000001</v>
      </c>
      <c r="P83" s="149">
        <v>0</v>
      </c>
      <c r="Q83" s="32"/>
      <c r="R83" s="32"/>
    </row>
    <row r="84" spans="1:18" s="1" customFormat="1" ht="15.6" x14ac:dyDescent="0.3">
      <c r="A84" s="4">
        <v>16</v>
      </c>
      <c r="B84" s="336" t="s">
        <v>75</v>
      </c>
      <c r="C84" s="337"/>
      <c r="D84" s="337"/>
      <c r="E84" s="338"/>
      <c r="F84" s="149">
        <v>1</v>
      </c>
      <c r="G84" s="149">
        <v>5</v>
      </c>
      <c r="H84" s="149">
        <v>12.80710367</v>
      </c>
      <c r="I84" s="149">
        <v>12.80710367</v>
      </c>
      <c r="J84" s="149">
        <v>0</v>
      </c>
      <c r="K84" s="149">
        <v>0</v>
      </c>
      <c r="L84" s="149">
        <v>0</v>
      </c>
      <c r="M84" s="149">
        <v>0</v>
      </c>
      <c r="N84" s="177">
        <f t="shared" si="8"/>
        <v>0</v>
      </c>
      <c r="O84" s="149">
        <v>2.0653950000000001</v>
      </c>
      <c r="P84" s="149">
        <v>0</v>
      </c>
      <c r="Q84" s="32"/>
      <c r="R84" s="32"/>
    </row>
    <row r="85" spans="1:18" s="1" customFormat="1" ht="15.6" x14ac:dyDescent="0.3">
      <c r="A85" s="4">
        <v>17</v>
      </c>
      <c r="B85" s="336" t="s">
        <v>76</v>
      </c>
      <c r="C85" s="337"/>
      <c r="D85" s="337"/>
      <c r="E85" s="338"/>
      <c r="F85" s="149">
        <v>0</v>
      </c>
      <c r="G85" s="149">
        <v>0</v>
      </c>
      <c r="H85" s="149">
        <v>0</v>
      </c>
      <c r="I85" s="149">
        <v>0</v>
      </c>
      <c r="J85" s="149">
        <v>0</v>
      </c>
      <c r="K85" s="149">
        <v>0</v>
      </c>
      <c r="L85" s="149">
        <v>0</v>
      </c>
      <c r="M85" s="149">
        <v>0</v>
      </c>
      <c r="N85" s="177">
        <f t="shared" si="8"/>
        <v>0</v>
      </c>
      <c r="O85" s="149">
        <v>0</v>
      </c>
      <c r="P85" s="149">
        <v>0</v>
      </c>
      <c r="Q85" s="32"/>
      <c r="R85" s="32"/>
    </row>
    <row r="86" spans="1:18" s="1" customFormat="1" ht="15.6" x14ac:dyDescent="0.3">
      <c r="A86" s="4">
        <v>18</v>
      </c>
      <c r="B86" s="336" t="s">
        <v>172</v>
      </c>
      <c r="C86" s="337"/>
      <c r="D86" s="337"/>
      <c r="E86" s="338"/>
      <c r="F86" s="149">
        <v>0</v>
      </c>
      <c r="G86" s="149">
        <v>0</v>
      </c>
      <c r="H86" s="149">
        <v>0</v>
      </c>
      <c r="I86" s="149">
        <v>0</v>
      </c>
      <c r="J86" s="149">
        <v>0</v>
      </c>
      <c r="K86" s="149">
        <v>0</v>
      </c>
      <c r="L86" s="149">
        <v>0</v>
      </c>
      <c r="M86" s="149">
        <v>0</v>
      </c>
      <c r="N86" s="177">
        <f t="shared" si="8"/>
        <v>0</v>
      </c>
      <c r="O86" s="149">
        <v>0</v>
      </c>
      <c r="P86" s="149">
        <v>0</v>
      </c>
      <c r="Q86" s="32"/>
      <c r="R86" s="32"/>
    </row>
    <row r="87" spans="1:18" s="1" customFormat="1" ht="15.6" x14ac:dyDescent="0.3">
      <c r="A87" s="4">
        <v>19</v>
      </c>
      <c r="B87" s="336" t="s">
        <v>77</v>
      </c>
      <c r="C87" s="337"/>
      <c r="D87" s="337"/>
      <c r="E87" s="338"/>
      <c r="F87" s="149">
        <v>0</v>
      </c>
      <c r="G87" s="149">
        <v>0</v>
      </c>
      <c r="H87" s="149">
        <v>0</v>
      </c>
      <c r="I87" s="149">
        <v>0</v>
      </c>
      <c r="J87" s="149">
        <v>0</v>
      </c>
      <c r="K87" s="149">
        <v>0</v>
      </c>
      <c r="L87" s="149">
        <v>0</v>
      </c>
      <c r="M87" s="149">
        <v>0</v>
      </c>
      <c r="N87" s="177">
        <f t="shared" si="8"/>
        <v>0</v>
      </c>
      <c r="O87" s="149">
        <v>0</v>
      </c>
      <c r="P87" s="149">
        <v>0</v>
      </c>
      <c r="Q87" s="32"/>
      <c r="R87" s="32"/>
    </row>
    <row r="88" spans="1:18" s="1" customFormat="1" ht="15.6" x14ac:dyDescent="0.3">
      <c r="A88" s="4">
        <v>20</v>
      </c>
      <c r="B88" s="336" t="s">
        <v>78</v>
      </c>
      <c r="C88" s="337"/>
      <c r="D88" s="337"/>
      <c r="E88" s="338"/>
      <c r="F88" s="149">
        <v>0</v>
      </c>
      <c r="G88" s="149">
        <v>0</v>
      </c>
      <c r="H88" s="149">
        <v>0</v>
      </c>
      <c r="I88" s="149">
        <v>0</v>
      </c>
      <c r="J88" s="149">
        <v>0</v>
      </c>
      <c r="K88" s="149">
        <v>0</v>
      </c>
      <c r="L88" s="149">
        <v>0</v>
      </c>
      <c r="M88" s="149">
        <v>0</v>
      </c>
      <c r="N88" s="177">
        <f t="shared" si="8"/>
        <v>0</v>
      </c>
      <c r="O88" s="149">
        <v>0</v>
      </c>
      <c r="P88" s="149">
        <v>0</v>
      </c>
      <c r="Q88" s="32"/>
      <c r="R88" s="32"/>
    </row>
    <row r="89" spans="1:18" s="1" customFormat="1" ht="15.6" x14ac:dyDescent="0.3">
      <c r="A89" s="4">
        <v>21</v>
      </c>
      <c r="B89" s="336" t="s">
        <v>79</v>
      </c>
      <c r="C89" s="337"/>
      <c r="D89" s="337"/>
      <c r="E89" s="338"/>
      <c r="F89" s="149">
        <v>0</v>
      </c>
      <c r="G89" s="149">
        <v>0</v>
      </c>
      <c r="H89" s="149">
        <v>0</v>
      </c>
      <c r="I89" s="149">
        <v>0</v>
      </c>
      <c r="J89" s="149">
        <v>0</v>
      </c>
      <c r="K89" s="149">
        <v>0</v>
      </c>
      <c r="L89" s="149">
        <v>0</v>
      </c>
      <c r="M89" s="149">
        <v>0</v>
      </c>
      <c r="N89" s="177">
        <f t="shared" si="8"/>
        <v>0</v>
      </c>
      <c r="O89" s="149">
        <v>0</v>
      </c>
      <c r="P89" s="149">
        <v>0</v>
      </c>
      <c r="Q89" s="32"/>
      <c r="R89" s="32"/>
    </row>
    <row r="90" spans="1:18" s="1" customFormat="1" ht="15.6" x14ac:dyDescent="0.3">
      <c r="A90" s="4">
        <v>22</v>
      </c>
      <c r="B90" s="336" t="s">
        <v>80</v>
      </c>
      <c r="C90" s="337"/>
      <c r="D90" s="337"/>
      <c r="E90" s="338"/>
      <c r="F90" s="149">
        <v>0</v>
      </c>
      <c r="G90" s="149">
        <v>0</v>
      </c>
      <c r="H90" s="149">
        <v>0</v>
      </c>
      <c r="I90" s="149">
        <v>0</v>
      </c>
      <c r="J90" s="149">
        <v>0</v>
      </c>
      <c r="K90" s="149">
        <v>0</v>
      </c>
      <c r="L90" s="149">
        <v>0</v>
      </c>
      <c r="M90" s="149">
        <v>0</v>
      </c>
      <c r="N90" s="177">
        <f t="shared" si="8"/>
        <v>0</v>
      </c>
      <c r="O90" s="149">
        <v>0</v>
      </c>
      <c r="P90" s="149">
        <v>0</v>
      </c>
      <c r="Q90" s="32"/>
      <c r="R90" s="32"/>
    </row>
    <row r="91" spans="1:18" s="1" customFormat="1" ht="15.6" x14ac:dyDescent="0.3">
      <c r="A91" s="4">
        <v>23</v>
      </c>
      <c r="B91" s="336" t="s">
        <v>81</v>
      </c>
      <c r="C91" s="337"/>
      <c r="D91" s="337"/>
      <c r="E91" s="338"/>
      <c r="F91" s="149">
        <v>0</v>
      </c>
      <c r="G91" s="149">
        <v>0</v>
      </c>
      <c r="H91" s="149">
        <v>0</v>
      </c>
      <c r="I91" s="149">
        <v>0</v>
      </c>
      <c r="J91" s="149">
        <v>0</v>
      </c>
      <c r="K91" s="149">
        <v>0</v>
      </c>
      <c r="L91" s="149">
        <v>0</v>
      </c>
      <c r="M91" s="149">
        <v>0</v>
      </c>
      <c r="N91" s="177">
        <f t="shared" si="8"/>
        <v>0</v>
      </c>
      <c r="O91" s="149">
        <v>0</v>
      </c>
      <c r="P91" s="149">
        <v>0</v>
      </c>
      <c r="Q91" s="32"/>
      <c r="R91" s="32"/>
    </row>
    <row r="92" spans="1:18" s="1" customFormat="1" ht="15.75" customHeight="1" x14ac:dyDescent="0.3">
      <c r="A92" s="4">
        <v>24</v>
      </c>
      <c r="B92" s="336" t="s">
        <v>82</v>
      </c>
      <c r="C92" s="337"/>
      <c r="D92" s="337"/>
      <c r="E92" s="338"/>
      <c r="F92" s="149">
        <v>0</v>
      </c>
      <c r="G92" s="149">
        <v>0</v>
      </c>
      <c r="H92" s="149">
        <v>0</v>
      </c>
      <c r="I92" s="149">
        <v>0</v>
      </c>
      <c r="J92" s="149">
        <v>0</v>
      </c>
      <c r="K92" s="149">
        <v>0</v>
      </c>
      <c r="L92" s="149">
        <v>0</v>
      </c>
      <c r="M92" s="149">
        <v>0</v>
      </c>
      <c r="N92" s="177">
        <f t="shared" si="8"/>
        <v>0</v>
      </c>
      <c r="O92" s="149">
        <v>0</v>
      </c>
      <c r="P92" s="149">
        <v>0</v>
      </c>
      <c r="Q92" s="32"/>
      <c r="R92" s="32"/>
    </row>
    <row r="93" spans="1:18" s="1" customFormat="1" ht="30.75" customHeight="1" x14ac:dyDescent="0.3">
      <c r="A93" s="4">
        <v>25</v>
      </c>
      <c r="B93" s="341" t="s">
        <v>254</v>
      </c>
      <c r="C93" s="342"/>
      <c r="D93" s="342"/>
      <c r="E93" s="343"/>
      <c r="F93" s="149">
        <v>0</v>
      </c>
      <c r="G93" s="149">
        <v>0</v>
      </c>
      <c r="H93" s="149">
        <v>0</v>
      </c>
      <c r="I93" s="149">
        <v>0</v>
      </c>
      <c r="J93" s="149">
        <v>0</v>
      </c>
      <c r="K93" s="149">
        <v>0</v>
      </c>
      <c r="L93" s="149">
        <v>0</v>
      </c>
      <c r="M93" s="149">
        <v>0</v>
      </c>
      <c r="N93" s="177">
        <f t="shared" si="8"/>
        <v>0</v>
      </c>
      <c r="O93" s="149">
        <v>0</v>
      </c>
      <c r="P93" s="149">
        <v>0</v>
      </c>
      <c r="Q93" s="32"/>
      <c r="R93" s="32"/>
    </row>
    <row r="94" spans="1:18" s="1" customFormat="1" ht="35.4" customHeight="1" x14ac:dyDescent="0.3">
      <c r="A94" s="4">
        <v>26</v>
      </c>
      <c r="B94" s="341" t="s">
        <v>324</v>
      </c>
      <c r="C94" s="342"/>
      <c r="D94" s="342"/>
      <c r="E94" s="343"/>
      <c r="F94" s="149">
        <v>0</v>
      </c>
      <c r="G94" s="149">
        <v>0</v>
      </c>
      <c r="H94" s="149">
        <v>0</v>
      </c>
      <c r="I94" s="149">
        <v>0</v>
      </c>
      <c r="J94" s="149">
        <v>0</v>
      </c>
      <c r="K94" s="149">
        <v>0</v>
      </c>
      <c r="L94" s="149">
        <v>0</v>
      </c>
      <c r="M94" s="149">
        <v>0</v>
      </c>
      <c r="N94" s="177">
        <f t="shared" si="8"/>
        <v>0</v>
      </c>
      <c r="O94" s="149">
        <v>0</v>
      </c>
      <c r="P94" s="149">
        <v>0</v>
      </c>
      <c r="Q94" s="32"/>
      <c r="R94" s="32"/>
    </row>
    <row r="95" spans="1:18" s="1" customFormat="1" ht="15.6" x14ac:dyDescent="0.3">
      <c r="A95" s="9"/>
      <c r="B95" s="363" t="s">
        <v>13</v>
      </c>
      <c r="C95" s="364"/>
      <c r="D95" s="364"/>
      <c r="E95" s="365"/>
      <c r="F95" s="207">
        <f>SUM(F69:F94)</f>
        <v>10</v>
      </c>
      <c r="G95" s="207">
        <f t="shared" ref="G95:P95" si="9">SUM(G69:G94)</f>
        <v>244.76834099999999</v>
      </c>
      <c r="H95" s="207">
        <f t="shared" si="9"/>
        <v>152.14216599999997</v>
      </c>
      <c r="I95" s="207">
        <f t="shared" si="9"/>
        <v>152.14216599999997</v>
      </c>
      <c r="J95" s="207">
        <f t="shared" si="9"/>
        <v>0</v>
      </c>
      <c r="K95" s="207">
        <f t="shared" si="9"/>
        <v>0</v>
      </c>
      <c r="L95" s="207">
        <f t="shared" si="9"/>
        <v>0</v>
      </c>
      <c r="M95" s="207">
        <f t="shared" si="9"/>
        <v>0</v>
      </c>
      <c r="N95" s="207">
        <f t="shared" si="9"/>
        <v>0</v>
      </c>
      <c r="O95" s="207">
        <f t="shared" si="9"/>
        <v>183.44782000000001</v>
      </c>
      <c r="P95" s="207">
        <f t="shared" si="9"/>
        <v>0</v>
      </c>
      <c r="Q95" s="32"/>
      <c r="R95" s="32"/>
    </row>
    <row r="96" spans="1:18" s="1" customFormat="1" ht="15.6" x14ac:dyDescent="0.3">
      <c r="A96" s="72" t="s">
        <v>127</v>
      </c>
      <c r="B96" s="10"/>
      <c r="C96" s="10"/>
      <c r="D96" s="10"/>
      <c r="Q96" s="32"/>
      <c r="R96" s="32"/>
    </row>
    <row r="97" spans="1:18" s="1" customFormat="1" ht="16.2" thickBot="1" x14ac:dyDescent="0.35">
      <c r="B97" s="10"/>
      <c r="C97" s="10"/>
      <c r="D97" s="10"/>
    </row>
    <row r="98" spans="1:18" s="1" customFormat="1" ht="35.4" customHeight="1" thickBot="1" x14ac:dyDescent="0.35">
      <c r="A98" s="357" t="s">
        <v>357</v>
      </c>
      <c r="B98" s="358"/>
      <c r="C98" s="358"/>
      <c r="D98" s="358"/>
      <c r="E98" s="358"/>
      <c r="F98" s="358"/>
      <c r="G98" s="358"/>
      <c r="H98" s="358"/>
      <c r="I98" s="358"/>
      <c r="J98" s="358"/>
      <c r="K98" s="358"/>
      <c r="L98" s="358"/>
      <c r="M98" s="358"/>
      <c r="N98" s="358"/>
      <c r="O98" s="358"/>
      <c r="P98" s="359"/>
      <c r="Q98" s="32"/>
      <c r="R98" s="32"/>
    </row>
    <row r="99" spans="1:18" s="1" customFormat="1" ht="15.6" x14ac:dyDescent="0.3">
      <c r="B99" s="10"/>
      <c r="C99" s="10"/>
      <c r="D99" s="10"/>
      <c r="O99" s="347" t="s">
        <v>285</v>
      </c>
      <c r="P99" s="347"/>
    </row>
    <row r="100" spans="1:18" s="32" customFormat="1" ht="15.75" customHeight="1" x14ac:dyDescent="0.3">
      <c r="A100" s="326" t="s">
        <v>0</v>
      </c>
      <c r="B100" s="326" t="s">
        <v>26</v>
      </c>
      <c r="C100" s="326"/>
      <c r="D100" s="326"/>
      <c r="E100" s="326"/>
      <c r="F100" s="344" t="s">
        <v>51</v>
      </c>
      <c r="G100" s="345"/>
      <c r="H100" s="334" t="s">
        <v>52</v>
      </c>
      <c r="I100" s="344" t="s">
        <v>58</v>
      </c>
      <c r="J100" s="345"/>
      <c r="K100" s="344" t="s">
        <v>57</v>
      </c>
      <c r="L100" s="346"/>
      <c r="M100" s="346"/>
      <c r="N100" s="345"/>
      <c r="O100" s="334" t="s">
        <v>125</v>
      </c>
      <c r="P100" s="334" t="s">
        <v>126</v>
      </c>
    </row>
    <row r="101" spans="1:18" s="32" customFormat="1" ht="42" customHeight="1" x14ac:dyDescent="0.3">
      <c r="A101" s="326"/>
      <c r="B101" s="326"/>
      <c r="C101" s="326"/>
      <c r="D101" s="326"/>
      <c r="E101" s="326"/>
      <c r="F101" s="105" t="s">
        <v>56</v>
      </c>
      <c r="G101" s="105" t="s">
        <v>54</v>
      </c>
      <c r="H101" s="335"/>
      <c r="I101" s="105" t="s">
        <v>59</v>
      </c>
      <c r="J101" s="105" t="s">
        <v>60</v>
      </c>
      <c r="K101" s="105" t="s">
        <v>48</v>
      </c>
      <c r="L101" s="86" t="s">
        <v>49</v>
      </c>
      <c r="M101" s="86" t="s">
        <v>55</v>
      </c>
      <c r="N101" s="86" t="s">
        <v>13</v>
      </c>
      <c r="O101" s="335"/>
      <c r="P101" s="335"/>
    </row>
    <row r="102" spans="1:18" s="13" customFormat="1" ht="24" customHeight="1" x14ac:dyDescent="0.3">
      <c r="A102" s="110" t="s">
        <v>100</v>
      </c>
      <c r="B102" s="329" t="s">
        <v>83</v>
      </c>
      <c r="C102" s="329"/>
      <c r="D102" s="329"/>
      <c r="E102" s="329"/>
      <c r="F102" s="149">
        <v>0</v>
      </c>
      <c r="G102" s="149">
        <v>0</v>
      </c>
      <c r="H102" s="149">
        <v>0</v>
      </c>
      <c r="I102" s="149">
        <v>0</v>
      </c>
      <c r="J102" s="149">
        <v>0</v>
      </c>
      <c r="K102" s="149">
        <v>0</v>
      </c>
      <c r="L102" s="149">
        <v>0</v>
      </c>
      <c r="M102" s="149">
        <v>0</v>
      </c>
      <c r="N102" s="196">
        <f>K102+L102+M102</f>
        <v>0</v>
      </c>
      <c r="O102" s="149">
        <v>0</v>
      </c>
      <c r="P102" s="149">
        <v>0</v>
      </c>
      <c r="Q102" s="32"/>
      <c r="R102" s="32"/>
    </row>
    <row r="103" spans="1:18" s="1" customFormat="1" ht="15.75" customHeight="1" x14ac:dyDescent="0.3">
      <c r="A103" s="28">
        <v>1</v>
      </c>
      <c r="B103" s="330" t="s">
        <v>323</v>
      </c>
      <c r="C103" s="330"/>
      <c r="D103" s="330"/>
      <c r="E103" s="330"/>
      <c r="F103" s="149">
        <v>0</v>
      </c>
      <c r="G103" s="149">
        <v>0</v>
      </c>
      <c r="H103" s="149">
        <v>0</v>
      </c>
      <c r="I103" s="149">
        <v>0</v>
      </c>
      <c r="J103" s="149">
        <v>0</v>
      </c>
      <c r="K103" s="149">
        <v>0</v>
      </c>
      <c r="L103" s="149">
        <v>0</v>
      </c>
      <c r="M103" s="149">
        <v>0</v>
      </c>
      <c r="N103" s="196">
        <f t="shared" ref="N103:N143" si="10">K103+L103+M103</f>
        <v>0</v>
      </c>
      <c r="O103" s="149">
        <v>0</v>
      </c>
      <c r="P103" s="149">
        <v>0</v>
      </c>
      <c r="Q103" s="32"/>
      <c r="R103" s="32"/>
    </row>
    <row r="104" spans="1:18" s="1" customFormat="1" ht="15.75" customHeight="1" x14ac:dyDescent="0.3">
      <c r="A104" s="28">
        <v>2</v>
      </c>
      <c r="B104" s="330" t="s">
        <v>85</v>
      </c>
      <c r="C104" s="330"/>
      <c r="D104" s="330"/>
      <c r="E104" s="330"/>
      <c r="F104" s="149">
        <v>0</v>
      </c>
      <c r="G104" s="149">
        <v>0</v>
      </c>
      <c r="H104" s="149">
        <v>0</v>
      </c>
      <c r="I104" s="149">
        <v>0</v>
      </c>
      <c r="J104" s="149">
        <v>0</v>
      </c>
      <c r="K104" s="149">
        <v>0</v>
      </c>
      <c r="L104" s="149">
        <v>0</v>
      </c>
      <c r="M104" s="149">
        <v>0</v>
      </c>
      <c r="N104" s="196">
        <f t="shared" si="10"/>
        <v>0</v>
      </c>
      <c r="O104" s="149">
        <v>0</v>
      </c>
      <c r="P104" s="149">
        <v>0</v>
      </c>
      <c r="Q104" s="32"/>
      <c r="R104" s="32"/>
    </row>
    <row r="105" spans="1:18" s="1" customFormat="1" ht="15.75" customHeight="1" x14ac:dyDescent="0.3">
      <c r="A105" s="28">
        <v>3</v>
      </c>
      <c r="B105" s="330" t="s">
        <v>86</v>
      </c>
      <c r="C105" s="330"/>
      <c r="D105" s="330"/>
      <c r="E105" s="330"/>
      <c r="F105" s="149">
        <v>0</v>
      </c>
      <c r="G105" s="149">
        <v>0</v>
      </c>
      <c r="H105" s="149">
        <v>0</v>
      </c>
      <c r="I105" s="149">
        <v>0</v>
      </c>
      <c r="J105" s="149">
        <v>0</v>
      </c>
      <c r="K105" s="149">
        <v>0</v>
      </c>
      <c r="L105" s="149">
        <v>0</v>
      </c>
      <c r="M105" s="149">
        <v>0</v>
      </c>
      <c r="N105" s="196">
        <f t="shared" si="10"/>
        <v>0</v>
      </c>
      <c r="O105" s="149">
        <v>0</v>
      </c>
      <c r="P105" s="149">
        <v>0</v>
      </c>
      <c r="Q105" s="32"/>
      <c r="R105" s="32"/>
    </row>
    <row r="106" spans="1:18" s="1" customFormat="1" ht="15.75" customHeight="1" x14ac:dyDescent="0.3">
      <c r="A106" s="28">
        <v>4</v>
      </c>
      <c r="B106" s="330" t="s">
        <v>87</v>
      </c>
      <c r="C106" s="330"/>
      <c r="D106" s="330"/>
      <c r="E106" s="330"/>
      <c r="F106" s="149">
        <v>0</v>
      </c>
      <c r="G106" s="149">
        <v>0</v>
      </c>
      <c r="H106" s="149">
        <v>0</v>
      </c>
      <c r="I106" s="149">
        <v>0</v>
      </c>
      <c r="J106" s="149">
        <v>0</v>
      </c>
      <c r="K106" s="149">
        <v>0</v>
      </c>
      <c r="L106" s="149">
        <v>0</v>
      </c>
      <c r="M106" s="149">
        <v>0</v>
      </c>
      <c r="N106" s="196">
        <f t="shared" si="10"/>
        <v>0</v>
      </c>
      <c r="O106" s="149">
        <v>0</v>
      </c>
      <c r="P106" s="149">
        <v>0</v>
      </c>
      <c r="Q106" s="32"/>
      <c r="R106" s="32"/>
    </row>
    <row r="107" spans="1:18" s="1" customFormat="1" ht="15.75" customHeight="1" x14ac:dyDescent="0.3">
      <c r="A107" s="28">
        <v>5</v>
      </c>
      <c r="B107" s="330" t="s">
        <v>88</v>
      </c>
      <c r="C107" s="330"/>
      <c r="D107" s="330"/>
      <c r="E107" s="330"/>
      <c r="F107" s="149">
        <v>0</v>
      </c>
      <c r="G107" s="149">
        <v>0</v>
      </c>
      <c r="H107" s="149">
        <v>0</v>
      </c>
      <c r="I107" s="149">
        <v>0</v>
      </c>
      <c r="J107" s="149">
        <v>0</v>
      </c>
      <c r="K107" s="149">
        <v>0</v>
      </c>
      <c r="L107" s="149">
        <v>0</v>
      </c>
      <c r="M107" s="149">
        <v>0</v>
      </c>
      <c r="N107" s="196">
        <f t="shared" si="10"/>
        <v>0</v>
      </c>
      <c r="O107" s="149">
        <v>0</v>
      </c>
      <c r="P107" s="149">
        <v>0</v>
      </c>
      <c r="Q107" s="32"/>
      <c r="R107" s="32"/>
    </row>
    <row r="108" spans="1:18" s="1" customFormat="1" ht="15.75" customHeight="1" x14ac:dyDescent="0.3">
      <c r="A108" s="28">
        <v>6</v>
      </c>
      <c r="B108" s="330" t="s">
        <v>89</v>
      </c>
      <c r="C108" s="330"/>
      <c r="D108" s="330"/>
      <c r="E108" s="330"/>
      <c r="F108" s="149">
        <v>0</v>
      </c>
      <c r="G108" s="149">
        <v>0</v>
      </c>
      <c r="H108" s="149">
        <v>0</v>
      </c>
      <c r="I108" s="149">
        <v>0</v>
      </c>
      <c r="J108" s="149">
        <v>0</v>
      </c>
      <c r="K108" s="149">
        <v>0</v>
      </c>
      <c r="L108" s="149">
        <v>0</v>
      </c>
      <c r="M108" s="149">
        <v>0</v>
      </c>
      <c r="N108" s="196">
        <f t="shared" si="10"/>
        <v>0</v>
      </c>
      <c r="O108" s="149">
        <v>0</v>
      </c>
      <c r="P108" s="149">
        <v>0</v>
      </c>
      <c r="Q108" s="32"/>
      <c r="R108" s="32"/>
    </row>
    <row r="109" spans="1:18" s="1" customFormat="1" ht="15.6" x14ac:dyDescent="0.3">
      <c r="A109" s="28">
        <v>7</v>
      </c>
      <c r="B109" s="330" t="s">
        <v>90</v>
      </c>
      <c r="C109" s="330"/>
      <c r="D109" s="330"/>
      <c r="E109" s="330"/>
      <c r="F109" s="149">
        <v>0</v>
      </c>
      <c r="G109" s="149">
        <v>0</v>
      </c>
      <c r="H109" s="149">
        <v>0</v>
      </c>
      <c r="I109" s="149">
        <v>0</v>
      </c>
      <c r="J109" s="149">
        <v>0</v>
      </c>
      <c r="K109" s="149">
        <v>0</v>
      </c>
      <c r="L109" s="149">
        <v>0</v>
      </c>
      <c r="M109" s="149">
        <v>0</v>
      </c>
      <c r="N109" s="196">
        <f t="shared" si="10"/>
        <v>0</v>
      </c>
      <c r="O109" s="149">
        <v>0</v>
      </c>
      <c r="P109" s="149">
        <v>0</v>
      </c>
      <c r="Q109" s="32"/>
      <c r="R109" s="32"/>
    </row>
    <row r="110" spans="1:18" s="1" customFormat="1" ht="15.75" customHeight="1" x14ac:dyDescent="0.3">
      <c r="A110" s="28">
        <v>8</v>
      </c>
      <c r="B110" s="330" t="s">
        <v>91</v>
      </c>
      <c r="C110" s="330"/>
      <c r="D110" s="330"/>
      <c r="E110" s="330"/>
      <c r="F110" s="149">
        <v>0</v>
      </c>
      <c r="G110" s="149">
        <v>0</v>
      </c>
      <c r="H110" s="149">
        <v>0</v>
      </c>
      <c r="I110" s="149">
        <v>0</v>
      </c>
      <c r="J110" s="149">
        <v>0</v>
      </c>
      <c r="K110" s="149">
        <v>0</v>
      </c>
      <c r="L110" s="149">
        <v>0</v>
      </c>
      <c r="M110" s="149">
        <v>0</v>
      </c>
      <c r="N110" s="196">
        <f t="shared" si="10"/>
        <v>0</v>
      </c>
      <c r="O110" s="149">
        <v>0</v>
      </c>
      <c r="P110" s="149">
        <v>0</v>
      </c>
      <c r="Q110" s="32"/>
      <c r="R110" s="32"/>
    </row>
    <row r="111" spans="1:18" s="1" customFormat="1" ht="15.75" customHeight="1" x14ac:dyDescent="0.3">
      <c r="A111" s="28">
        <v>9</v>
      </c>
      <c r="B111" s="330" t="s">
        <v>92</v>
      </c>
      <c r="C111" s="330"/>
      <c r="D111" s="330"/>
      <c r="E111" s="330"/>
      <c r="F111" s="149">
        <v>0</v>
      </c>
      <c r="G111" s="149">
        <v>0</v>
      </c>
      <c r="H111" s="149">
        <v>0</v>
      </c>
      <c r="I111" s="149">
        <v>0</v>
      </c>
      <c r="J111" s="149">
        <v>0</v>
      </c>
      <c r="K111" s="149">
        <v>0</v>
      </c>
      <c r="L111" s="149">
        <v>0</v>
      </c>
      <c r="M111" s="149">
        <v>0</v>
      </c>
      <c r="N111" s="196">
        <f t="shared" si="10"/>
        <v>0</v>
      </c>
      <c r="O111" s="149">
        <v>0</v>
      </c>
      <c r="P111" s="149">
        <v>0</v>
      </c>
      <c r="Q111" s="32"/>
      <c r="R111" s="32"/>
    </row>
    <row r="112" spans="1:18" s="1" customFormat="1" ht="15.75" customHeight="1" x14ac:dyDescent="0.3">
      <c r="A112" s="28">
        <v>10</v>
      </c>
      <c r="B112" s="330" t="s">
        <v>93</v>
      </c>
      <c r="C112" s="330"/>
      <c r="D112" s="330"/>
      <c r="E112" s="330"/>
      <c r="F112" s="149">
        <v>0</v>
      </c>
      <c r="G112" s="149">
        <v>0</v>
      </c>
      <c r="H112" s="149">
        <v>0</v>
      </c>
      <c r="I112" s="149">
        <v>0</v>
      </c>
      <c r="J112" s="149">
        <v>0</v>
      </c>
      <c r="K112" s="149">
        <v>0</v>
      </c>
      <c r="L112" s="149">
        <v>0</v>
      </c>
      <c r="M112" s="149">
        <v>0</v>
      </c>
      <c r="N112" s="196">
        <f t="shared" si="10"/>
        <v>0</v>
      </c>
      <c r="O112" s="149">
        <v>0</v>
      </c>
      <c r="P112" s="149">
        <v>0</v>
      </c>
      <c r="Q112" s="32"/>
      <c r="R112" s="32"/>
    </row>
    <row r="113" spans="1:18" s="1" customFormat="1" ht="15.75" customHeight="1" x14ac:dyDescent="0.3">
      <c r="A113" s="28">
        <v>11</v>
      </c>
      <c r="B113" s="330" t="s">
        <v>94</v>
      </c>
      <c r="C113" s="330"/>
      <c r="D113" s="330"/>
      <c r="E113" s="330"/>
      <c r="F113" s="149">
        <v>0</v>
      </c>
      <c r="G113" s="149">
        <v>0</v>
      </c>
      <c r="H113" s="149">
        <v>0</v>
      </c>
      <c r="I113" s="149">
        <v>0</v>
      </c>
      <c r="J113" s="149">
        <v>0</v>
      </c>
      <c r="K113" s="149">
        <v>0</v>
      </c>
      <c r="L113" s="149">
        <v>0</v>
      </c>
      <c r="M113" s="149">
        <v>0</v>
      </c>
      <c r="N113" s="196">
        <f t="shared" si="10"/>
        <v>0</v>
      </c>
      <c r="O113" s="149">
        <v>0</v>
      </c>
      <c r="P113" s="149">
        <v>0</v>
      </c>
      <c r="Q113" s="32"/>
      <c r="R113" s="32"/>
    </row>
    <row r="114" spans="1:18" s="1" customFormat="1" ht="15.75" customHeight="1" x14ac:dyDescent="0.3">
      <c r="A114" s="28">
        <v>12</v>
      </c>
      <c r="B114" s="330" t="s">
        <v>95</v>
      </c>
      <c r="C114" s="330"/>
      <c r="D114" s="330"/>
      <c r="E114" s="330"/>
      <c r="F114" s="149">
        <v>0</v>
      </c>
      <c r="G114" s="149">
        <v>0</v>
      </c>
      <c r="H114" s="149">
        <v>0</v>
      </c>
      <c r="I114" s="149">
        <v>0</v>
      </c>
      <c r="J114" s="149">
        <v>0</v>
      </c>
      <c r="K114" s="149">
        <v>0</v>
      </c>
      <c r="L114" s="149">
        <v>0</v>
      </c>
      <c r="M114" s="149">
        <v>0</v>
      </c>
      <c r="N114" s="196">
        <f t="shared" si="10"/>
        <v>0</v>
      </c>
      <c r="O114" s="149">
        <v>0</v>
      </c>
      <c r="P114" s="149">
        <v>0</v>
      </c>
      <c r="Q114" s="32"/>
      <c r="R114" s="32"/>
    </row>
    <row r="115" spans="1:18" s="1" customFormat="1" ht="15.75" customHeight="1" x14ac:dyDescent="0.3">
      <c r="A115" s="28">
        <v>13</v>
      </c>
      <c r="B115" s="330" t="s">
        <v>96</v>
      </c>
      <c r="C115" s="330"/>
      <c r="D115" s="330"/>
      <c r="E115" s="330"/>
      <c r="F115" s="149">
        <v>0</v>
      </c>
      <c r="G115" s="149">
        <v>0</v>
      </c>
      <c r="H115" s="149">
        <v>0</v>
      </c>
      <c r="I115" s="149">
        <v>0</v>
      </c>
      <c r="J115" s="149">
        <v>0</v>
      </c>
      <c r="K115" s="149">
        <v>0</v>
      </c>
      <c r="L115" s="149">
        <v>0</v>
      </c>
      <c r="M115" s="149">
        <v>0</v>
      </c>
      <c r="N115" s="196">
        <f t="shared" si="10"/>
        <v>0</v>
      </c>
      <c r="O115" s="149">
        <v>0</v>
      </c>
      <c r="P115" s="149">
        <v>0</v>
      </c>
      <c r="Q115" s="32"/>
      <c r="R115" s="32"/>
    </row>
    <row r="116" spans="1:18" s="1" customFormat="1" ht="15.6" x14ac:dyDescent="0.3">
      <c r="A116" s="28">
        <v>14</v>
      </c>
      <c r="B116" s="330" t="s">
        <v>97</v>
      </c>
      <c r="C116" s="330"/>
      <c r="D116" s="330"/>
      <c r="E116" s="330"/>
      <c r="F116" s="149">
        <v>0</v>
      </c>
      <c r="G116" s="149">
        <v>0</v>
      </c>
      <c r="H116" s="149">
        <v>0</v>
      </c>
      <c r="I116" s="149">
        <v>0</v>
      </c>
      <c r="J116" s="149">
        <v>0</v>
      </c>
      <c r="K116" s="149">
        <v>0</v>
      </c>
      <c r="L116" s="149">
        <v>0</v>
      </c>
      <c r="M116" s="149">
        <v>0</v>
      </c>
      <c r="N116" s="196">
        <f t="shared" si="10"/>
        <v>0</v>
      </c>
      <c r="O116" s="149">
        <v>0</v>
      </c>
      <c r="P116" s="149">
        <v>0</v>
      </c>
      <c r="Q116" s="32"/>
      <c r="R116" s="32"/>
    </row>
    <row r="117" spans="1:18" s="1" customFormat="1" ht="15.75" customHeight="1" x14ac:dyDescent="0.3">
      <c r="A117" s="28">
        <v>15</v>
      </c>
      <c r="B117" s="330" t="s">
        <v>98</v>
      </c>
      <c r="C117" s="330"/>
      <c r="D117" s="330"/>
      <c r="E117" s="330"/>
      <c r="F117" s="149">
        <v>9</v>
      </c>
      <c r="G117" s="149">
        <v>17.899999999999999</v>
      </c>
      <c r="H117" s="149">
        <v>81.650280729999992</v>
      </c>
      <c r="I117" s="149">
        <v>81.650280729999992</v>
      </c>
      <c r="J117" s="149">
        <v>0</v>
      </c>
      <c r="K117" s="149">
        <v>0</v>
      </c>
      <c r="L117" s="149">
        <v>0</v>
      </c>
      <c r="M117" s="149">
        <v>0</v>
      </c>
      <c r="N117" s="196">
        <f t="shared" si="10"/>
        <v>0</v>
      </c>
      <c r="O117" s="149">
        <v>8.2539075400000002</v>
      </c>
      <c r="P117" s="149">
        <v>0</v>
      </c>
      <c r="Q117" s="32"/>
      <c r="R117" s="32"/>
    </row>
    <row r="118" spans="1:18" s="1" customFormat="1" ht="15.6" x14ac:dyDescent="0.3">
      <c r="A118" s="28">
        <v>16</v>
      </c>
      <c r="B118" s="330" t="s">
        <v>99</v>
      </c>
      <c r="C118" s="330"/>
      <c r="D118" s="330"/>
      <c r="E118" s="330"/>
      <c r="F118" s="149">
        <v>0</v>
      </c>
      <c r="G118" s="149">
        <v>0</v>
      </c>
      <c r="H118" s="149">
        <v>0</v>
      </c>
      <c r="I118" s="149">
        <v>0</v>
      </c>
      <c r="J118" s="149">
        <v>0</v>
      </c>
      <c r="K118" s="149">
        <v>0</v>
      </c>
      <c r="L118" s="149">
        <v>0</v>
      </c>
      <c r="M118" s="149">
        <v>0</v>
      </c>
      <c r="N118" s="196">
        <f t="shared" si="10"/>
        <v>0</v>
      </c>
      <c r="O118" s="149">
        <v>0</v>
      </c>
      <c r="P118" s="149">
        <v>0</v>
      </c>
      <c r="Q118" s="32"/>
      <c r="R118" s="32"/>
    </row>
    <row r="119" spans="1:18" s="1" customFormat="1" ht="15.75" customHeight="1" x14ac:dyDescent="0.3">
      <c r="A119" s="29"/>
      <c r="B119" s="373" t="s">
        <v>101</v>
      </c>
      <c r="C119" s="373"/>
      <c r="D119" s="373"/>
      <c r="E119" s="373"/>
      <c r="F119" s="9">
        <f>SUM(F103:F118)</f>
        <v>9</v>
      </c>
      <c r="G119" s="9">
        <f t="shared" ref="G119:P119" si="11">SUM(G102:G118)</f>
        <v>17.899999999999999</v>
      </c>
      <c r="H119" s="9">
        <f t="shared" si="11"/>
        <v>81.650280729999992</v>
      </c>
      <c r="I119" s="9">
        <f t="shared" si="11"/>
        <v>81.650280729999992</v>
      </c>
      <c r="J119" s="9">
        <f t="shared" si="11"/>
        <v>0</v>
      </c>
      <c r="K119" s="9">
        <f t="shared" si="11"/>
        <v>0</v>
      </c>
      <c r="L119" s="9">
        <f t="shared" si="11"/>
        <v>0</v>
      </c>
      <c r="M119" s="9">
        <f t="shared" si="11"/>
        <v>0</v>
      </c>
      <c r="N119" s="9">
        <f t="shared" si="11"/>
        <v>0</v>
      </c>
      <c r="O119" s="9">
        <f t="shared" si="11"/>
        <v>8.2539075400000002</v>
      </c>
      <c r="P119" s="9">
        <f t="shared" si="11"/>
        <v>0</v>
      </c>
      <c r="Q119" s="32"/>
      <c r="R119" s="32"/>
    </row>
    <row r="120" spans="1:18" s="1" customFormat="1" ht="33" customHeight="1" x14ac:dyDescent="0.3">
      <c r="A120" s="28" t="s">
        <v>46</v>
      </c>
      <c r="B120" s="329" t="s">
        <v>290</v>
      </c>
      <c r="C120" s="329"/>
      <c r="D120" s="329"/>
      <c r="E120" s="329"/>
      <c r="F120" s="150">
        <v>0</v>
      </c>
      <c r="G120" s="150">
        <v>0</v>
      </c>
      <c r="H120" s="150">
        <v>0</v>
      </c>
      <c r="I120" s="150">
        <v>0</v>
      </c>
      <c r="J120" s="150">
        <v>0</v>
      </c>
      <c r="K120" s="150">
        <v>0</v>
      </c>
      <c r="L120" s="150">
        <v>0</v>
      </c>
      <c r="M120" s="150">
        <v>0</v>
      </c>
      <c r="N120" s="196">
        <f t="shared" si="10"/>
        <v>0</v>
      </c>
      <c r="O120" s="150">
        <v>0</v>
      </c>
      <c r="P120" s="150">
        <v>0</v>
      </c>
      <c r="Q120" s="32"/>
      <c r="R120" s="32"/>
    </row>
    <row r="121" spans="1:18" s="1" customFormat="1" ht="15.75" customHeight="1" x14ac:dyDescent="0.3">
      <c r="A121" s="28">
        <v>1</v>
      </c>
      <c r="B121" s="330" t="s">
        <v>102</v>
      </c>
      <c r="C121" s="330"/>
      <c r="D121" s="330"/>
      <c r="E121" s="330"/>
      <c r="F121" s="150">
        <v>2</v>
      </c>
      <c r="G121" s="150">
        <v>6.1257999999999999</v>
      </c>
      <c r="H121" s="150">
        <v>12.782137780000001</v>
      </c>
      <c r="I121" s="150">
        <v>12.782137780000001</v>
      </c>
      <c r="J121" s="150">
        <v>0</v>
      </c>
      <c r="K121" s="150">
        <v>0</v>
      </c>
      <c r="L121" s="150">
        <v>0</v>
      </c>
      <c r="M121" s="150">
        <v>0</v>
      </c>
      <c r="N121" s="196">
        <f t="shared" si="10"/>
        <v>0</v>
      </c>
      <c r="O121" s="150">
        <v>7.3433490800000003</v>
      </c>
      <c r="P121" s="150">
        <v>0</v>
      </c>
      <c r="Q121" s="32"/>
      <c r="R121" s="32"/>
    </row>
    <row r="122" spans="1:18" s="1" customFormat="1" ht="15.6" x14ac:dyDescent="0.3">
      <c r="A122" s="28">
        <v>2</v>
      </c>
      <c r="B122" s="330" t="s">
        <v>103</v>
      </c>
      <c r="C122" s="330"/>
      <c r="D122" s="330"/>
      <c r="E122" s="330"/>
      <c r="F122" s="150">
        <v>0</v>
      </c>
      <c r="G122" s="150">
        <v>0</v>
      </c>
      <c r="H122" s="150">
        <v>0</v>
      </c>
      <c r="I122" s="150">
        <v>0</v>
      </c>
      <c r="J122" s="150">
        <v>0</v>
      </c>
      <c r="K122" s="150">
        <v>0</v>
      </c>
      <c r="L122" s="150">
        <v>0</v>
      </c>
      <c r="M122" s="150">
        <v>0</v>
      </c>
      <c r="N122" s="196">
        <f t="shared" si="10"/>
        <v>0</v>
      </c>
      <c r="O122" s="150">
        <v>0</v>
      </c>
      <c r="P122" s="150">
        <v>0</v>
      </c>
      <c r="Q122" s="32"/>
      <c r="R122" s="32"/>
    </row>
    <row r="123" spans="1:18" s="1" customFormat="1" ht="15.6" x14ac:dyDescent="0.3">
      <c r="A123" s="28">
        <v>3</v>
      </c>
      <c r="B123" s="330" t="s">
        <v>104</v>
      </c>
      <c r="C123" s="330"/>
      <c r="D123" s="330"/>
      <c r="E123" s="330"/>
      <c r="F123" s="150">
        <v>0</v>
      </c>
      <c r="G123" s="150">
        <v>0</v>
      </c>
      <c r="H123" s="150">
        <v>0</v>
      </c>
      <c r="I123" s="150">
        <v>0</v>
      </c>
      <c r="J123" s="150">
        <v>0</v>
      </c>
      <c r="K123" s="150">
        <v>0</v>
      </c>
      <c r="L123" s="150">
        <v>0</v>
      </c>
      <c r="M123" s="150">
        <v>0</v>
      </c>
      <c r="N123" s="196">
        <f t="shared" si="10"/>
        <v>0</v>
      </c>
      <c r="O123" s="150">
        <v>0</v>
      </c>
      <c r="P123" s="150">
        <v>0</v>
      </c>
      <c r="Q123" s="32"/>
      <c r="R123" s="32"/>
    </row>
    <row r="124" spans="1:18" s="1" customFormat="1" ht="15.6" x14ac:dyDescent="0.3">
      <c r="A124" s="28">
        <v>4</v>
      </c>
      <c r="B124" s="330" t="s">
        <v>105</v>
      </c>
      <c r="C124" s="330"/>
      <c r="D124" s="330"/>
      <c r="E124" s="330"/>
      <c r="F124" s="150">
        <v>0</v>
      </c>
      <c r="G124" s="150">
        <v>0</v>
      </c>
      <c r="H124" s="150">
        <v>1.4496091200000001</v>
      </c>
      <c r="I124" s="150">
        <v>1.4496091200000001</v>
      </c>
      <c r="J124" s="150">
        <v>0</v>
      </c>
      <c r="K124" s="150">
        <v>0</v>
      </c>
      <c r="L124" s="150">
        <v>0</v>
      </c>
      <c r="M124" s="150">
        <v>0</v>
      </c>
      <c r="N124" s="196">
        <f t="shared" si="10"/>
        <v>0</v>
      </c>
      <c r="O124" s="150">
        <v>0.18871499999999999</v>
      </c>
      <c r="P124" s="150">
        <v>0</v>
      </c>
      <c r="Q124" s="32"/>
      <c r="R124" s="32"/>
    </row>
    <row r="125" spans="1:18" s="1" customFormat="1" ht="15.75" customHeight="1" x14ac:dyDescent="0.3">
      <c r="A125" s="28">
        <v>5</v>
      </c>
      <c r="B125" s="330" t="s">
        <v>106</v>
      </c>
      <c r="C125" s="330"/>
      <c r="D125" s="330"/>
      <c r="E125" s="330"/>
      <c r="F125" s="150">
        <v>0</v>
      </c>
      <c r="G125" s="150">
        <v>0</v>
      </c>
      <c r="H125" s="150">
        <v>0</v>
      </c>
      <c r="I125" s="150">
        <v>0</v>
      </c>
      <c r="J125" s="150">
        <v>0</v>
      </c>
      <c r="K125" s="150">
        <v>0</v>
      </c>
      <c r="L125" s="150">
        <v>0</v>
      </c>
      <c r="M125" s="150">
        <v>0</v>
      </c>
      <c r="N125" s="196">
        <f t="shared" si="10"/>
        <v>0</v>
      </c>
      <c r="O125" s="150">
        <v>0</v>
      </c>
      <c r="P125" s="150">
        <v>0</v>
      </c>
      <c r="Q125" s="32"/>
      <c r="R125" s="32"/>
    </row>
    <row r="126" spans="1:18" s="1" customFormat="1" ht="15.75" customHeight="1" x14ac:dyDescent="0.3">
      <c r="A126" s="28">
        <v>6</v>
      </c>
      <c r="B126" s="330" t="s">
        <v>107</v>
      </c>
      <c r="C126" s="330"/>
      <c r="D126" s="330"/>
      <c r="E126" s="330"/>
      <c r="F126" s="150">
        <v>0</v>
      </c>
      <c r="G126" s="150">
        <v>0</v>
      </c>
      <c r="H126" s="150">
        <v>0</v>
      </c>
      <c r="I126" s="150">
        <v>0</v>
      </c>
      <c r="J126" s="150">
        <v>0</v>
      </c>
      <c r="K126" s="150">
        <v>0</v>
      </c>
      <c r="L126" s="150">
        <v>0</v>
      </c>
      <c r="M126" s="150">
        <v>0</v>
      </c>
      <c r="N126" s="196">
        <f t="shared" si="10"/>
        <v>0</v>
      </c>
      <c r="O126" s="150">
        <v>0</v>
      </c>
      <c r="P126" s="150">
        <v>0</v>
      </c>
      <c r="Q126" s="32"/>
      <c r="R126" s="32"/>
    </row>
    <row r="127" spans="1:18" s="1" customFormat="1" ht="15.75" customHeight="1" x14ac:dyDescent="0.3">
      <c r="A127" s="28">
        <v>7</v>
      </c>
      <c r="B127" s="330" t="s">
        <v>108</v>
      </c>
      <c r="C127" s="330"/>
      <c r="D127" s="330"/>
      <c r="E127" s="330"/>
      <c r="F127" s="150">
        <v>0</v>
      </c>
      <c r="G127" s="150">
        <v>0</v>
      </c>
      <c r="H127" s="150">
        <v>0</v>
      </c>
      <c r="I127" s="150">
        <v>0</v>
      </c>
      <c r="J127" s="150">
        <v>0</v>
      </c>
      <c r="K127" s="150">
        <v>0</v>
      </c>
      <c r="L127" s="150">
        <v>0</v>
      </c>
      <c r="M127" s="150">
        <v>0</v>
      </c>
      <c r="N127" s="196">
        <f t="shared" si="10"/>
        <v>0</v>
      </c>
      <c r="O127" s="150">
        <v>0</v>
      </c>
      <c r="P127" s="150">
        <v>0</v>
      </c>
      <c r="Q127" s="32"/>
      <c r="R127" s="32"/>
    </row>
    <row r="128" spans="1:18" s="1" customFormat="1" ht="15.6" x14ac:dyDescent="0.3">
      <c r="A128" s="28">
        <v>8</v>
      </c>
      <c r="B128" s="330" t="s">
        <v>109</v>
      </c>
      <c r="C128" s="330"/>
      <c r="D128" s="330"/>
      <c r="E128" s="330"/>
      <c r="F128" s="150">
        <v>0</v>
      </c>
      <c r="G128" s="150">
        <v>0</v>
      </c>
      <c r="H128" s="150">
        <v>0</v>
      </c>
      <c r="I128" s="150">
        <v>0</v>
      </c>
      <c r="J128" s="150">
        <v>0</v>
      </c>
      <c r="K128" s="150">
        <v>0</v>
      </c>
      <c r="L128" s="150">
        <v>0</v>
      </c>
      <c r="M128" s="150">
        <v>0</v>
      </c>
      <c r="N128" s="196">
        <f t="shared" si="10"/>
        <v>0</v>
      </c>
      <c r="O128" s="150">
        <v>0</v>
      </c>
      <c r="P128" s="150">
        <v>0</v>
      </c>
      <c r="Q128" s="32"/>
      <c r="R128" s="32"/>
    </row>
    <row r="129" spans="1:18" s="1" customFormat="1" ht="15.6" x14ac:dyDescent="0.3">
      <c r="A129" s="28">
        <v>9</v>
      </c>
      <c r="B129" s="330" t="s">
        <v>110</v>
      </c>
      <c r="C129" s="330"/>
      <c r="D129" s="330"/>
      <c r="E129" s="330"/>
      <c r="F129" s="150">
        <v>0</v>
      </c>
      <c r="G129" s="150">
        <v>0</v>
      </c>
      <c r="H129" s="150">
        <v>0</v>
      </c>
      <c r="I129" s="150">
        <v>0</v>
      </c>
      <c r="J129" s="150">
        <v>0</v>
      </c>
      <c r="K129" s="150">
        <v>0</v>
      </c>
      <c r="L129" s="150">
        <v>0</v>
      </c>
      <c r="M129" s="150">
        <v>0</v>
      </c>
      <c r="N129" s="196">
        <f t="shared" si="10"/>
        <v>0</v>
      </c>
      <c r="O129" s="150">
        <v>0</v>
      </c>
      <c r="P129" s="150">
        <v>0</v>
      </c>
      <c r="Q129" s="32"/>
      <c r="R129" s="32"/>
    </row>
    <row r="130" spans="1:18" s="1" customFormat="1" ht="15.6" x14ac:dyDescent="0.3">
      <c r="A130" s="28">
        <v>10</v>
      </c>
      <c r="B130" s="330" t="s">
        <v>315</v>
      </c>
      <c r="C130" s="330"/>
      <c r="D130" s="330"/>
      <c r="E130" s="330"/>
      <c r="F130" s="150">
        <v>4</v>
      </c>
      <c r="G130" s="150">
        <v>9</v>
      </c>
      <c r="H130" s="150">
        <v>8.7401608699999986</v>
      </c>
      <c r="I130" s="150">
        <v>8.7401608699999986</v>
      </c>
      <c r="J130" s="150">
        <v>0</v>
      </c>
      <c r="K130" s="150">
        <v>0</v>
      </c>
      <c r="L130" s="150">
        <v>0</v>
      </c>
      <c r="M130" s="150">
        <v>0</v>
      </c>
      <c r="N130" s="196">
        <f t="shared" si="10"/>
        <v>0</v>
      </c>
      <c r="O130" s="150">
        <v>0.513015</v>
      </c>
      <c r="P130" s="150">
        <v>0</v>
      </c>
      <c r="Q130" s="32"/>
      <c r="R130" s="32"/>
    </row>
    <row r="131" spans="1:18" s="1" customFormat="1" ht="15.6" x14ac:dyDescent="0.3">
      <c r="A131" s="28">
        <v>11</v>
      </c>
      <c r="B131" s="330" t="s">
        <v>111</v>
      </c>
      <c r="C131" s="330"/>
      <c r="D131" s="330"/>
      <c r="E131" s="330"/>
      <c r="F131" s="150">
        <v>2</v>
      </c>
      <c r="G131" s="150">
        <v>3.5</v>
      </c>
      <c r="H131" s="150">
        <v>28.004845870000004</v>
      </c>
      <c r="I131" s="150">
        <v>27.980546230000005</v>
      </c>
      <c r="J131" s="150">
        <v>2.4299640000000001E-2</v>
      </c>
      <c r="K131" s="150">
        <v>0</v>
      </c>
      <c r="L131" s="150">
        <v>0</v>
      </c>
      <c r="M131" s="150">
        <v>0</v>
      </c>
      <c r="N131" s="196">
        <f t="shared" si="10"/>
        <v>0</v>
      </c>
      <c r="O131" s="150">
        <v>3.8275700000000001</v>
      </c>
      <c r="P131" s="150">
        <v>0</v>
      </c>
      <c r="Q131" s="32"/>
      <c r="R131" s="32"/>
    </row>
    <row r="132" spans="1:18" s="1" customFormat="1" ht="15.6" x14ac:dyDescent="0.3">
      <c r="A132" s="28">
        <v>12</v>
      </c>
      <c r="B132" s="330" t="s">
        <v>112</v>
      </c>
      <c r="C132" s="330"/>
      <c r="D132" s="330"/>
      <c r="E132" s="330"/>
      <c r="F132" s="150">
        <v>0</v>
      </c>
      <c r="G132" s="150">
        <v>0</v>
      </c>
      <c r="H132" s="150">
        <v>0</v>
      </c>
      <c r="I132" s="150">
        <v>0</v>
      </c>
      <c r="J132" s="150">
        <v>0</v>
      </c>
      <c r="K132" s="150">
        <v>0</v>
      </c>
      <c r="L132" s="150">
        <v>0</v>
      </c>
      <c r="M132" s="150">
        <v>0</v>
      </c>
      <c r="N132" s="196">
        <f t="shared" si="10"/>
        <v>0</v>
      </c>
      <c r="O132" s="150">
        <v>0</v>
      </c>
      <c r="P132" s="150">
        <v>0</v>
      </c>
      <c r="Q132" s="32"/>
      <c r="R132" s="32"/>
    </row>
    <row r="133" spans="1:18" s="1" customFormat="1" ht="15.6" x14ac:dyDescent="0.3">
      <c r="A133" s="28">
        <v>13</v>
      </c>
      <c r="B133" s="330" t="s">
        <v>113</v>
      </c>
      <c r="C133" s="330"/>
      <c r="D133" s="330"/>
      <c r="E133" s="330"/>
      <c r="F133" s="150">
        <v>0</v>
      </c>
      <c r="G133" s="150">
        <v>0</v>
      </c>
      <c r="H133" s="150">
        <v>0</v>
      </c>
      <c r="I133" s="150">
        <v>0</v>
      </c>
      <c r="J133" s="150">
        <v>0</v>
      </c>
      <c r="K133" s="150">
        <v>0</v>
      </c>
      <c r="L133" s="150">
        <v>0</v>
      </c>
      <c r="M133" s="150">
        <v>0</v>
      </c>
      <c r="N133" s="196">
        <f t="shared" si="10"/>
        <v>0</v>
      </c>
      <c r="O133" s="150">
        <v>0</v>
      </c>
      <c r="P133" s="150">
        <v>0</v>
      </c>
      <c r="Q133" s="32"/>
      <c r="R133" s="32"/>
    </row>
    <row r="134" spans="1:18" s="1" customFormat="1" ht="15.6" x14ac:dyDescent="0.3">
      <c r="A134" s="28">
        <v>14</v>
      </c>
      <c r="B134" s="330" t="s">
        <v>114</v>
      </c>
      <c r="C134" s="330"/>
      <c r="D134" s="330"/>
      <c r="E134" s="330"/>
      <c r="F134" s="150">
        <v>0</v>
      </c>
      <c r="G134" s="150">
        <v>0</v>
      </c>
      <c r="H134" s="150">
        <v>0</v>
      </c>
      <c r="I134" s="150">
        <v>0</v>
      </c>
      <c r="J134" s="150">
        <v>0</v>
      </c>
      <c r="K134" s="150">
        <v>0</v>
      </c>
      <c r="L134" s="150">
        <v>0</v>
      </c>
      <c r="M134" s="150">
        <v>0</v>
      </c>
      <c r="N134" s="196">
        <f t="shared" si="10"/>
        <v>0</v>
      </c>
      <c r="O134" s="150">
        <v>0</v>
      </c>
      <c r="P134" s="150">
        <v>0</v>
      </c>
      <c r="Q134" s="32"/>
      <c r="R134" s="32"/>
    </row>
    <row r="135" spans="1:18" s="1" customFormat="1" ht="15.6" x14ac:dyDescent="0.3">
      <c r="A135" s="28">
        <v>15</v>
      </c>
      <c r="B135" s="330" t="s">
        <v>115</v>
      </c>
      <c r="C135" s="330"/>
      <c r="D135" s="330"/>
      <c r="E135" s="330"/>
      <c r="F135" s="150">
        <v>0</v>
      </c>
      <c r="G135" s="150">
        <v>0</v>
      </c>
      <c r="H135" s="150">
        <v>0</v>
      </c>
      <c r="I135" s="150">
        <v>0</v>
      </c>
      <c r="J135" s="150">
        <v>0</v>
      </c>
      <c r="K135" s="150">
        <v>0</v>
      </c>
      <c r="L135" s="150">
        <v>0</v>
      </c>
      <c r="M135" s="150">
        <v>0</v>
      </c>
      <c r="N135" s="196">
        <f t="shared" si="10"/>
        <v>0</v>
      </c>
      <c r="O135" s="150">
        <v>0</v>
      </c>
      <c r="P135" s="150">
        <v>0</v>
      </c>
      <c r="Q135" s="32"/>
      <c r="R135" s="32"/>
    </row>
    <row r="136" spans="1:18" s="1" customFormat="1" ht="15.6" x14ac:dyDescent="0.3">
      <c r="A136" s="28">
        <v>16</v>
      </c>
      <c r="B136" s="330" t="s">
        <v>328</v>
      </c>
      <c r="C136" s="330"/>
      <c r="D136" s="330"/>
      <c r="E136" s="330"/>
      <c r="F136" s="150">
        <v>0</v>
      </c>
      <c r="G136" s="150">
        <v>0</v>
      </c>
      <c r="H136" s="150">
        <v>0</v>
      </c>
      <c r="I136" s="150">
        <v>0</v>
      </c>
      <c r="J136" s="150">
        <v>0</v>
      </c>
      <c r="K136" s="150">
        <v>0</v>
      </c>
      <c r="L136" s="150">
        <v>0</v>
      </c>
      <c r="M136" s="150">
        <v>0</v>
      </c>
      <c r="N136" s="196">
        <f t="shared" si="10"/>
        <v>0</v>
      </c>
      <c r="O136" s="150">
        <v>0</v>
      </c>
      <c r="P136" s="150">
        <v>0</v>
      </c>
      <c r="Q136" s="32"/>
      <c r="R136" s="32"/>
    </row>
    <row r="137" spans="1:18" s="1" customFormat="1" ht="15.6" x14ac:dyDescent="0.3">
      <c r="A137" s="28">
        <v>17</v>
      </c>
      <c r="B137" s="330" t="s">
        <v>116</v>
      </c>
      <c r="C137" s="330"/>
      <c r="D137" s="330"/>
      <c r="E137" s="330"/>
      <c r="F137" s="150">
        <v>2</v>
      </c>
      <c r="G137" s="150">
        <v>7.5</v>
      </c>
      <c r="H137" s="150">
        <v>9.6902518299999993</v>
      </c>
      <c r="I137" s="150">
        <v>9.6902518299999993</v>
      </c>
      <c r="J137" s="150">
        <v>0</v>
      </c>
      <c r="K137" s="150">
        <v>0</v>
      </c>
      <c r="L137" s="150">
        <v>0</v>
      </c>
      <c r="M137" s="150">
        <v>0</v>
      </c>
      <c r="N137" s="196">
        <f t="shared" si="10"/>
        <v>0</v>
      </c>
      <c r="O137" s="150">
        <v>0.49</v>
      </c>
      <c r="P137" s="150">
        <v>0</v>
      </c>
      <c r="Q137" s="32"/>
      <c r="R137" s="32"/>
    </row>
    <row r="138" spans="1:18" s="1" customFormat="1" ht="15.6" x14ac:dyDescent="0.3">
      <c r="A138" s="28">
        <v>18</v>
      </c>
      <c r="B138" s="330" t="s">
        <v>117</v>
      </c>
      <c r="C138" s="330"/>
      <c r="D138" s="330"/>
      <c r="E138" s="330"/>
      <c r="F138" s="150">
        <v>0</v>
      </c>
      <c r="G138" s="150">
        <v>0</v>
      </c>
      <c r="H138" s="150">
        <v>0</v>
      </c>
      <c r="I138" s="150">
        <v>0</v>
      </c>
      <c r="J138" s="150">
        <v>0</v>
      </c>
      <c r="K138" s="150">
        <v>0</v>
      </c>
      <c r="L138" s="150">
        <v>0</v>
      </c>
      <c r="M138" s="150">
        <v>0</v>
      </c>
      <c r="N138" s="196">
        <f t="shared" si="10"/>
        <v>0</v>
      </c>
      <c r="O138" s="150">
        <v>0</v>
      </c>
      <c r="P138" s="150">
        <v>0</v>
      </c>
      <c r="Q138" s="32"/>
      <c r="R138" s="32"/>
    </row>
    <row r="139" spans="1:18" s="1" customFormat="1" ht="15.6" x14ac:dyDescent="0.3">
      <c r="A139" s="28">
        <v>19</v>
      </c>
      <c r="B139" s="330" t="s">
        <v>118</v>
      </c>
      <c r="C139" s="330"/>
      <c r="D139" s="330"/>
      <c r="E139" s="330"/>
      <c r="F139" s="150">
        <v>0</v>
      </c>
      <c r="G139" s="150">
        <v>0</v>
      </c>
      <c r="H139" s="150">
        <v>0</v>
      </c>
      <c r="I139" s="150">
        <v>0</v>
      </c>
      <c r="J139" s="150">
        <v>0</v>
      </c>
      <c r="K139" s="150">
        <v>0</v>
      </c>
      <c r="L139" s="150">
        <v>0</v>
      </c>
      <c r="M139" s="150">
        <v>0</v>
      </c>
      <c r="N139" s="196">
        <f t="shared" si="10"/>
        <v>0</v>
      </c>
      <c r="O139" s="150">
        <v>0</v>
      </c>
      <c r="P139" s="150">
        <v>0</v>
      </c>
      <c r="Q139" s="32"/>
      <c r="R139" s="32"/>
    </row>
    <row r="140" spans="1:18" s="1" customFormat="1" ht="15.6" x14ac:dyDescent="0.3">
      <c r="A140" s="28">
        <v>20</v>
      </c>
      <c r="B140" s="330" t="s">
        <v>119</v>
      </c>
      <c r="C140" s="330"/>
      <c r="D140" s="330"/>
      <c r="E140" s="330"/>
      <c r="F140" s="150">
        <v>0</v>
      </c>
      <c r="G140" s="150">
        <v>0</v>
      </c>
      <c r="H140" s="150">
        <v>0</v>
      </c>
      <c r="I140" s="150">
        <v>0</v>
      </c>
      <c r="J140" s="150">
        <v>0</v>
      </c>
      <c r="K140" s="150">
        <v>0</v>
      </c>
      <c r="L140" s="150">
        <v>0</v>
      </c>
      <c r="M140" s="150">
        <v>0</v>
      </c>
      <c r="N140" s="196">
        <f t="shared" si="10"/>
        <v>0</v>
      </c>
      <c r="O140" s="150">
        <v>0</v>
      </c>
      <c r="P140" s="150">
        <v>0</v>
      </c>
      <c r="Q140" s="32"/>
      <c r="R140" s="32"/>
    </row>
    <row r="141" spans="1:18" s="1" customFormat="1" ht="15.6" x14ac:dyDescent="0.3">
      <c r="A141" s="28">
        <v>21</v>
      </c>
      <c r="B141" s="330" t="s">
        <v>120</v>
      </c>
      <c r="C141" s="330"/>
      <c r="D141" s="330"/>
      <c r="E141" s="330"/>
      <c r="F141" s="150">
        <v>0</v>
      </c>
      <c r="G141" s="150">
        <v>0</v>
      </c>
      <c r="H141" s="150">
        <v>0</v>
      </c>
      <c r="I141" s="150">
        <v>0</v>
      </c>
      <c r="J141" s="150">
        <v>0</v>
      </c>
      <c r="K141" s="150">
        <v>0</v>
      </c>
      <c r="L141" s="150">
        <v>0</v>
      </c>
      <c r="M141" s="150">
        <v>0</v>
      </c>
      <c r="N141" s="196">
        <f t="shared" si="10"/>
        <v>0</v>
      </c>
      <c r="O141" s="150">
        <v>0</v>
      </c>
      <c r="P141" s="150">
        <v>0</v>
      </c>
      <c r="Q141" s="32"/>
      <c r="R141" s="32"/>
    </row>
    <row r="142" spans="1:18" s="1" customFormat="1" ht="15.6" x14ac:dyDescent="0.3">
      <c r="A142" s="28">
        <v>22</v>
      </c>
      <c r="B142" s="330" t="s">
        <v>121</v>
      </c>
      <c r="C142" s="330"/>
      <c r="D142" s="330"/>
      <c r="E142" s="330"/>
      <c r="F142" s="150">
        <v>0</v>
      </c>
      <c r="G142" s="150">
        <v>0</v>
      </c>
      <c r="H142" s="150">
        <v>0</v>
      </c>
      <c r="I142" s="150">
        <v>0</v>
      </c>
      <c r="J142" s="150">
        <v>0</v>
      </c>
      <c r="K142" s="150">
        <v>0</v>
      </c>
      <c r="L142" s="150">
        <v>0</v>
      </c>
      <c r="M142" s="150">
        <v>0</v>
      </c>
      <c r="N142" s="196">
        <f t="shared" si="10"/>
        <v>0</v>
      </c>
      <c r="O142" s="150">
        <v>0</v>
      </c>
      <c r="P142" s="150">
        <v>0</v>
      </c>
      <c r="Q142" s="32"/>
      <c r="R142" s="32"/>
    </row>
    <row r="143" spans="1:18" s="1" customFormat="1" ht="15.6" x14ac:dyDescent="0.3">
      <c r="A143" s="28">
        <v>23</v>
      </c>
      <c r="B143" s="374" t="s">
        <v>291</v>
      </c>
      <c r="C143" s="375"/>
      <c r="D143" s="375"/>
      <c r="E143" s="376"/>
      <c r="F143" s="150">
        <v>5</v>
      </c>
      <c r="G143" s="150">
        <v>11</v>
      </c>
      <c r="H143" s="150">
        <v>21.756876529999996</v>
      </c>
      <c r="I143" s="150">
        <v>21.756876529999996</v>
      </c>
      <c r="J143" s="150">
        <v>0</v>
      </c>
      <c r="K143" s="150">
        <v>0</v>
      </c>
      <c r="L143" s="150">
        <v>0</v>
      </c>
      <c r="M143" s="150">
        <v>0</v>
      </c>
      <c r="N143" s="196">
        <f t="shared" si="10"/>
        <v>0</v>
      </c>
      <c r="O143" s="150">
        <v>3.0474589999999999</v>
      </c>
      <c r="P143" s="150">
        <v>0</v>
      </c>
      <c r="Q143" s="32"/>
      <c r="R143" s="32"/>
    </row>
    <row r="144" spans="1:18" s="1" customFormat="1" ht="15.6" x14ac:dyDescent="0.3">
      <c r="A144" s="9"/>
      <c r="B144" s="373" t="s">
        <v>122</v>
      </c>
      <c r="C144" s="373"/>
      <c r="D144" s="373"/>
      <c r="E144" s="373"/>
      <c r="F144" s="9">
        <f>SUM(F121:F143)</f>
        <v>15</v>
      </c>
      <c r="G144" s="9">
        <f t="shared" ref="G144:P144" si="12">SUM(G121:G143)</f>
        <v>37.125799999999998</v>
      </c>
      <c r="H144" s="9">
        <f t="shared" si="12"/>
        <v>82.423882000000006</v>
      </c>
      <c r="I144" s="9">
        <f t="shared" si="12"/>
        <v>82.399582359999997</v>
      </c>
      <c r="J144" s="9">
        <f t="shared" si="12"/>
        <v>2.4299640000000001E-2</v>
      </c>
      <c r="K144" s="9">
        <f t="shared" si="12"/>
        <v>0</v>
      </c>
      <c r="L144" s="9">
        <f t="shared" si="12"/>
        <v>0</v>
      </c>
      <c r="M144" s="9">
        <f t="shared" si="12"/>
        <v>0</v>
      </c>
      <c r="N144" s="9">
        <f t="shared" si="12"/>
        <v>0</v>
      </c>
      <c r="O144" s="9">
        <f t="shared" si="12"/>
        <v>15.410108080000001</v>
      </c>
      <c r="P144" s="9">
        <f t="shared" si="12"/>
        <v>0</v>
      </c>
      <c r="Q144" s="32"/>
      <c r="R144" s="32"/>
    </row>
    <row r="145" spans="1:18" s="1" customFormat="1" ht="15.6" x14ac:dyDescent="0.3">
      <c r="A145" s="9"/>
      <c r="B145" s="373" t="s">
        <v>38</v>
      </c>
      <c r="C145" s="373"/>
      <c r="D145" s="373"/>
      <c r="E145" s="373"/>
      <c r="F145" s="9">
        <f>F119+F144</f>
        <v>24</v>
      </c>
      <c r="G145" s="9">
        <f t="shared" ref="G145:P145" si="13">G119+G144</f>
        <v>55.025799999999997</v>
      </c>
      <c r="H145" s="9">
        <f t="shared" si="13"/>
        <v>164.07416273000001</v>
      </c>
      <c r="I145" s="9">
        <f t="shared" si="13"/>
        <v>164.04986308999997</v>
      </c>
      <c r="J145" s="9">
        <f t="shared" si="13"/>
        <v>2.4299640000000001E-2</v>
      </c>
      <c r="K145" s="9">
        <f t="shared" si="13"/>
        <v>0</v>
      </c>
      <c r="L145" s="9">
        <f t="shared" si="13"/>
        <v>0</v>
      </c>
      <c r="M145" s="9">
        <f t="shared" si="13"/>
        <v>0</v>
      </c>
      <c r="N145" s="9">
        <f t="shared" si="13"/>
        <v>0</v>
      </c>
      <c r="O145" s="9">
        <f t="shared" si="13"/>
        <v>23.664015620000001</v>
      </c>
      <c r="P145" s="9">
        <f t="shared" si="13"/>
        <v>0</v>
      </c>
      <c r="Q145" s="32"/>
      <c r="R145" s="32"/>
    </row>
    <row r="146" spans="1:18" s="1" customFormat="1" ht="15.6" x14ac:dyDescent="0.3">
      <c r="A146" s="72" t="s">
        <v>127</v>
      </c>
      <c r="B146" s="10"/>
      <c r="C146" s="10"/>
      <c r="D146" s="10"/>
    </row>
    <row r="147" spans="1:18" s="1" customFormat="1" ht="15.6" x14ac:dyDescent="0.3">
      <c r="B147" s="10"/>
      <c r="C147" s="10"/>
      <c r="D147" s="10"/>
    </row>
    <row r="148" spans="1:18" s="1" customFormat="1" ht="32.25" customHeight="1" x14ac:dyDescent="0.3">
      <c r="A148" s="377" t="s">
        <v>358</v>
      </c>
      <c r="B148" s="378"/>
      <c r="C148" s="378"/>
      <c r="D148" s="378"/>
      <c r="E148" s="378"/>
      <c r="F148" s="378"/>
      <c r="G148" s="378"/>
      <c r="H148" s="378"/>
    </row>
    <row r="149" spans="1:18" s="1" customFormat="1" ht="15.6" x14ac:dyDescent="0.3">
      <c r="A149" s="379" t="s">
        <v>285</v>
      </c>
      <c r="B149" s="379"/>
      <c r="C149" s="379"/>
      <c r="D149" s="379"/>
      <c r="E149" s="379"/>
      <c r="F149" s="379"/>
      <c r="G149" s="379"/>
      <c r="H149" s="379"/>
    </row>
    <row r="150" spans="1:18" s="1" customFormat="1" ht="15.6" x14ac:dyDescent="0.3">
      <c r="A150" s="326" t="s">
        <v>0</v>
      </c>
      <c r="B150" s="326" t="s">
        <v>263</v>
      </c>
      <c r="C150" s="326" t="s">
        <v>221</v>
      </c>
      <c r="D150" s="326"/>
      <c r="E150" s="326"/>
      <c r="F150" s="265" t="s">
        <v>222</v>
      </c>
      <c r="G150" s="265"/>
      <c r="H150" s="265"/>
    </row>
    <row r="151" spans="1:18" s="1" customFormat="1" ht="15.6" x14ac:dyDescent="0.3">
      <c r="A151" s="326"/>
      <c r="B151" s="326"/>
      <c r="C151" s="326"/>
      <c r="D151" s="326"/>
      <c r="E151" s="326"/>
      <c r="F151" s="265"/>
      <c r="G151" s="265"/>
      <c r="H151" s="265"/>
    </row>
    <row r="152" spans="1:18" s="1" customFormat="1" ht="15.6" x14ac:dyDescent="0.3">
      <c r="A152" s="326"/>
      <c r="B152" s="326"/>
      <c r="C152" s="105" t="s">
        <v>185</v>
      </c>
      <c r="D152" s="105" t="s">
        <v>186</v>
      </c>
      <c r="E152" s="176" t="s">
        <v>13</v>
      </c>
      <c r="F152" s="105" t="s">
        <v>185</v>
      </c>
      <c r="G152" s="105" t="s">
        <v>186</v>
      </c>
      <c r="H152" s="176" t="s">
        <v>13</v>
      </c>
    </row>
    <row r="153" spans="1:18" s="1" customFormat="1" ht="15.6" x14ac:dyDescent="0.3">
      <c r="A153" s="4">
        <v>1</v>
      </c>
      <c r="B153" s="64" t="s">
        <v>261</v>
      </c>
      <c r="C153" s="171">
        <v>0</v>
      </c>
      <c r="D153" s="171">
        <v>188</v>
      </c>
      <c r="E153" s="208">
        <f>C153+D153</f>
        <v>188</v>
      </c>
      <c r="F153" s="171">
        <v>0</v>
      </c>
      <c r="G153" s="171">
        <v>798.868065</v>
      </c>
      <c r="H153" s="208">
        <f>F153+G153</f>
        <v>798.868065</v>
      </c>
    </row>
    <row r="154" spans="1:18" ht="15.6" x14ac:dyDescent="0.25">
      <c r="A154" s="4">
        <v>2</v>
      </c>
      <c r="B154" s="64" t="s">
        <v>262</v>
      </c>
      <c r="C154" s="171">
        <v>0</v>
      </c>
      <c r="D154" s="171">
        <v>14</v>
      </c>
      <c r="E154" s="208">
        <f t="shared" ref="E154:E156" si="14">C154+D154</f>
        <v>14</v>
      </c>
      <c r="F154" s="171">
        <v>0</v>
      </c>
      <c r="G154" s="171">
        <v>40.0045</v>
      </c>
      <c r="H154" s="208">
        <f t="shared" ref="H154:H156" si="15">F154+G154</f>
        <v>40.0045</v>
      </c>
    </row>
    <row r="155" spans="1:18" ht="15.6" x14ac:dyDescent="0.3">
      <c r="A155" s="4">
        <v>3</v>
      </c>
      <c r="B155" s="78" t="s">
        <v>199</v>
      </c>
      <c r="C155" s="171">
        <v>0</v>
      </c>
      <c r="D155" s="149">
        <v>0</v>
      </c>
      <c r="E155" s="208">
        <f t="shared" si="14"/>
        <v>0</v>
      </c>
      <c r="F155" s="171">
        <v>0</v>
      </c>
      <c r="G155" s="149">
        <v>0</v>
      </c>
      <c r="H155" s="208">
        <f t="shared" si="15"/>
        <v>0</v>
      </c>
    </row>
    <row r="156" spans="1:18" ht="15.6" x14ac:dyDescent="0.3">
      <c r="A156" s="14"/>
      <c r="B156" s="62" t="s">
        <v>13</v>
      </c>
      <c r="C156" s="55">
        <f>SUM(C153:C155)</f>
        <v>0</v>
      </c>
      <c r="D156" s="55">
        <f t="shared" ref="D156:G156" si="16">SUM(D153:D155)</f>
        <v>202</v>
      </c>
      <c r="E156" s="55">
        <f t="shared" si="14"/>
        <v>202</v>
      </c>
      <c r="F156" s="55">
        <f t="shared" si="16"/>
        <v>0</v>
      </c>
      <c r="G156" s="55">
        <f t="shared" si="16"/>
        <v>838.87256500000001</v>
      </c>
      <c r="H156" s="55">
        <f t="shared" si="15"/>
        <v>838.87256500000001</v>
      </c>
    </row>
    <row r="165" ht="29.25" customHeight="1" x14ac:dyDescent="0.25"/>
    <row r="166" ht="36" customHeight="1" x14ac:dyDescent="0.25"/>
  </sheetData>
  <sheetProtection password="C8A9" sheet="1" objects="1" scenarios="1" selectLockedCells="1"/>
  <mergeCells count="148">
    <mergeCell ref="A27:U27"/>
    <mergeCell ref="A28:U28"/>
    <mergeCell ref="B128:E128"/>
    <mergeCell ref="B126:E126"/>
    <mergeCell ref="C150:E151"/>
    <mergeCell ref="F150:H151"/>
    <mergeCell ref="A149:H149"/>
    <mergeCell ref="A148:H148"/>
    <mergeCell ref="K30:K31"/>
    <mergeCell ref="B114:E114"/>
    <mergeCell ref="B115:E115"/>
    <mergeCell ref="B116:E116"/>
    <mergeCell ref="B107:E107"/>
    <mergeCell ref="B108:E108"/>
    <mergeCell ref="B109:E109"/>
    <mergeCell ref="B110:E110"/>
    <mergeCell ref="B111:E111"/>
    <mergeCell ref="B127:E127"/>
    <mergeCell ref="B129:E129"/>
    <mergeCell ref="B130:E130"/>
    <mergeCell ref="B131:E131"/>
    <mergeCell ref="B122:E122"/>
    <mergeCell ref="B123:E123"/>
    <mergeCell ref="B124:E124"/>
    <mergeCell ref="B145:E145"/>
    <mergeCell ref="B137:E137"/>
    <mergeCell ref="B138:E138"/>
    <mergeCell ref="B139:E139"/>
    <mergeCell ref="B140:E140"/>
    <mergeCell ref="B141:E141"/>
    <mergeCell ref="B143:E143"/>
    <mergeCell ref="B142:E142"/>
    <mergeCell ref="B144:E144"/>
    <mergeCell ref="B117:E117"/>
    <mergeCell ref="B118:E118"/>
    <mergeCell ref="B119:E119"/>
    <mergeCell ref="B120:E120"/>
    <mergeCell ref="B121:E121"/>
    <mergeCell ref="B136:E136"/>
    <mergeCell ref="B132:E132"/>
    <mergeCell ref="B133:E133"/>
    <mergeCell ref="B134:E134"/>
    <mergeCell ref="B135:E135"/>
    <mergeCell ref="B112:E112"/>
    <mergeCell ref="B105:E105"/>
    <mergeCell ref="B106:E106"/>
    <mergeCell ref="B113:E113"/>
    <mergeCell ref="B125:E125"/>
    <mergeCell ref="A1:T1"/>
    <mergeCell ref="E30:F30"/>
    <mergeCell ref="G30:H30"/>
    <mergeCell ref="I30:J30"/>
    <mergeCell ref="C8:D8"/>
    <mergeCell ref="A29:A31"/>
    <mergeCell ref="A8:A9"/>
    <mergeCell ref="A48:A49"/>
    <mergeCell ref="B62:E62"/>
    <mergeCell ref="B54:E54"/>
    <mergeCell ref="B55:E55"/>
    <mergeCell ref="B56:E56"/>
    <mergeCell ref="B57:E57"/>
    <mergeCell ref="B58:E58"/>
    <mergeCell ref="B59:E59"/>
    <mergeCell ref="B50:E50"/>
    <mergeCell ref="B51:E51"/>
    <mergeCell ref="A6:M6"/>
    <mergeCell ref="L7:M7"/>
    <mergeCell ref="A4:B4"/>
    <mergeCell ref="O47:P47"/>
    <mergeCell ref="E8:E9"/>
    <mergeCell ref="F8:G8"/>
    <mergeCell ref="A150:A152"/>
    <mergeCell ref="B150:B152"/>
    <mergeCell ref="B60:E60"/>
    <mergeCell ref="B48:E49"/>
    <mergeCell ref="F48:G48"/>
    <mergeCell ref="B52:E52"/>
    <mergeCell ref="B53:E53"/>
    <mergeCell ref="B61:E61"/>
    <mergeCell ref="A67:A68"/>
    <mergeCell ref="B76:E76"/>
    <mergeCell ref="B77:E77"/>
    <mergeCell ref="B78:E78"/>
    <mergeCell ref="B79:E79"/>
    <mergeCell ref="B70:E70"/>
    <mergeCell ref="B71:E71"/>
    <mergeCell ref="B90:E90"/>
    <mergeCell ref="B91:E91"/>
    <mergeCell ref="B92:E92"/>
    <mergeCell ref="B95:E95"/>
    <mergeCell ref="B94:E94"/>
    <mergeCell ref="A100:A101"/>
    <mergeCell ref="B67:E68"/>
    <mergeCell ref="B74:E74"/>
    <mergeCell ref="B85:E85"/>
    <mergeCell ref="T29:T31"/>
    <mergeCell ref="U29:U31"/>
    <mergeCell ref="P29:S30"/>
    <mergeCell ref="N29:O29"/>
    <mergeCell ref="H67:H68"/>
    <mergeCell ref="O67:O68"/>
    <mergeCell ref="P67:P68"/>
    <mergeCell ref="H48:H49"/>
    <mergeCell ref="O48:O49"/>
    <mergeCell ref="P48:P49"/>
    <mergeCell ref="I48:J48"/>
    <mergeCell ref="K48:N48"/>
    <mergeCell ref="I67:J67"/>
    <mergeCell ref="K67:N67"/>
    <mergeCell ref="A65:P65"/>
    <mergeCell ref="F67:G67"/>
    <mergeCell ref="A46:P46"/>
    <mergeCell ref="C29:L29"/>
    <mergeCell ref="L30:L31"/>
    <mergeCell ref="A98:P98"/>
    <mergeCell ref="H100:H101"/>
    <mergeCell ref="I100:J100"/>
    <mergeCell ref="K100:N100"/>
    <mergeCell ref="O100:O101"/>
    <mergeCell ref="P100:P101"/>
    <mergeCell ref="O99:P99"/>
    <mergeCell ref="O66:P66"/>
    <mergeCell ref="C30:D30"/>
    <mergeCell ref="M29:M31"/>
    <mergeCell ref="B102:E102"/>
    <mergeCell ref="B103:E103"/>
    <mergeCell ref="B104:E104"/>
    <mergeCell ref="H8:K8"/>
    <mergeCell ref="L8:L9"/>
    <mergeCell ref="M8:M9"/>
    <mergeCell ref="B73:E73"/>
    <mergeCell ref="B8:B9"/>
    <mergeCell ref="B29:B31"/>
    <mergeCell ref="B93:E93"/>
    <mergeCell ref="B72:E72"/>
    <mergeCell ref="B69:E69"/>
    <mergeCell ref="B82:E82"/>
    <mergeCell ref="B83:E83"/>
    <mergeCell ref="B84:E84"/>
    <mergeCell ref="B75:E75"/>
    <mergeCell ref="B80:E80"/>
    <mergeCell ref="B81:E81"/>
    <mergeCell ref="B86:E86"/>
    <mergeCell ref="B87:E87"/>
    <mergeCell ref="B88:E88"/>
    <mergeCell ref="B89:E89"/>
    <mergeCell ref="B100:E101"/>
    <mergeCell ref="F100:G100"/>
  </mergeCells>
  <pageMargins left="0.2" right="0.17" top="0.34" bottom="0.31" header="0.21781249999999999" footer="0.3"/>
  <pageSetup paperSize="5" scale="48" orientation="landscape" r:id="rId1"/>
  <headerFooter>
    <oddHeader>&amp;L&amp;"Times New Roman,Regular"Quarterly Report on Sustainable Linked Finance United Finance Limited April-June, 2022</oddHeader>
    <oddFooter>&amp;L&amp;"Times New Roman,Regular"&amp;D&amp;R&amp;"Times New Roman,Regular"
(Signature &amp; Seal)Head of Sustainable Finance Unit</oddFooter>
    <evenHeader>&amp;L&amp;"Times New Roman,Regular"Quarterly Report on Sustainable Linked Finance (Name of the Banks) January-March/April-June/July-September/October-December20--</evenHeader>
    <evenFooter>&amp;L&amp;"Times New Roman,Regular"&amp;D&amp;R&amp;"Times New Roman,Regular"(Signature &amp; Seal)Head of Sustainable Finance Unit</evenFooter>
  </headerFooter>
  <rowBreaks count="2" manualBreakCount="2">
    <brk id="45" max="20" man="1"/>
    <brk id="9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view="pageBreakPreview" zoomScaleNormal="100" zoomScaleSheetLayoutView="100" workbookViewId="0">
      <selection activeCell="I44" sqref="I44"/>
    </sheetView>
  </sheetViews>
  <sheetFormatPr defaultRowHeight="14.4" x14ac:dyDescent="0.3"/>
  <cols>
    <col min="2" max="2" width="52.33203125" customWidth="1"/>
    <col min="3" max="3" width="12.33203125" customWidth="1"/>
    <col min="5" max="5" width="13.33203125" customWidth="1"/>
    <col min="12" max="12" width="11.109375" customWidth="1"/>
    <col min="13" max="13" width="13.6640625" customWidth="1"/>
  </cols>
  <sheetData>
    <row r="1" spans="1:13" ht="15.6" x14ac:dyDescent="0.3">
      <c r="A1" s="323" t="s">
        <v>327</v>
      </c>
      <c r="B1" s="323"/>
      <c r="C1" s="7" t="str">
        <f>'Green Banking'!C3</f>
        <v>United Finance Limited</v>
      </c>
    </row>
    <row r="2" spans="1:13" ht="15.6" x14ac:dyDescent="0.3">
      <c r="A2" s="323" t="s">
        <v>14</v>
      </c>
      <c r="B2" s="323"/>
      <c r="C2" s="7" t="str">
        <f>'Green Banking'!C4</f>
        <v>Q2</v>
      </c>
    </row>
    <row r="4" spans="1:13" ht="18" x14ac:dyDescent="0.35">
      <c r="A4" s="380" t="s">
        <v>314</v>
      </c>
      <c r="B4" s="380"/>
      <c r="C4" s="380"/>
      <c r="D4" s="380"/>
      <c r="E4" s="380"/>
      <c r="F4" s="380"/>
      <c r="G4" s="380"/>
      <c r="H4" s="380"/>
      <c r="I4" s="380"/>
      <c r="J4" s="380"/>
      <c r="K4" s="380"/>
      <c r="L4" s="380"/>
      <c r="M4" s="380"/>
    </row>
    <row r="6" spans="1:13" ht="15.6" x14ac:dyDescent="0.3">
      <c r="L6" s="347" t="s">
        <v>285</v>
      </c>
      <c r="M6" s="347"/>
    </row>
    <row r="7" spans="1:13" s="35" customFormat="1" ht="15.75" customHeight="1" x14ac:dyDescent="0.3">
      <c r="A7" s="326" t="s">
        <v>0</v>
      </c>
      <c r="B7" s="326" t="s">
        <v>1</v>
      </c>
      <c r="C7" s="327" t="s">
        <v>51</v>
      </c>
      <c r="D7" s="327"/>
      <c r="E7" s="326" t="s">
        <v>52</v>
      </c>
      <c r="F7" s="327" t="s">
        <v>58</v>
      </c>
      <c r="G7" s="327"/>
      <c r="H7" s="327" t="s">
        <v>57</v>
      </c>
      <c r="I7" s="327"/>
      <c r="J7" s="327"/>
      <c r="K7" s="327"/>
      <c r="L7" s="326" t="s">
        <v>125</v>
      </c>
      <c r="M7" s="326" t="s">
        <v>126</v>
      </c>
    </row>
    <row r="8" spans="1:13" s="35" customFormat="1" ht="32.25" customHeight="1" x14ac:dyDescent="0.3">
      <c r="A8" s="326"/>
      <c r="B8" s="326"/>
      <c r="C8" s="105" t="s">
        <v>56</v>
      </c>
      <c r="D8" s="105" t="s">
        <v>54</v>
      </c>
      <c r="E8" s="326"/>
      <c r="F8" s="86" t="s">
        <v>59</v>
      </c>
      <c r="G8" s="86" t="s">
        <v>60</v>
      </c>
      <c r="H8" s="105" t="s">
        <v>48</v>
      </c>
      <c r="I8" s="86" t="s">
        <v>49</v>
      </c>
      <c r="J8" s="86" t="s">
        <v>55</v>
      </c>
      <c r="K8" s="86" t="s">
        <v>13</v>
      </c>
      <c r="L8" s="326"/>
      <c r="M8" s="326"/>
    </row>
    <row r="9" spans="1:13" ht="15.6" x14ac:dyDescent="0.3">
      <c r="A9" s="3" t="s">
        <v>100</v>
      </c>
      <c r="B9" s="91" t="s">
        <v>24</v>
      </c>
      <c r="C9" s="2">
        <f>'SLF Format'!C17</f>
        <v>145</v>
      </c>
      <c r="D9" s="2">
        <f>'SLF Format'!D17</f>
        <v>417.47842399999996</v>
      </c>
      <c r="E9" s="2">
        <f>'SLF Format'!E17</f>
        <v>753.31559714000002</v>
      </c>
      <c r="F9" s="2">
        <f>'SLF Format'!F17</f>
        <v>751.11191869000004</v>
      </c>
      <c r="G9" s="2">
        <f>'SLF Format'!G17</f>
        <v>0</v>
      </c>
      <c r="H9" s="2">
        <f>'SLF Format'!H17</f>
        <v>2.2036784500000004</v>
      </c>
      <c r="I9" s="2">
        <f>'SLF Format'!I17</f>
        <v>0</v>
      </c>
      <c r="J9" s="2">
        <f>'SLF Format'!J17</f>
        <v>0</v>
      </c>
      <c r="K9" s="2">
        <f>'SLF Format'!K17</f>
        <v>2.2036784500000004</v>
      </c>
      <c r="L9" s="2">
        <f>'SLF Format'!L17</f>
        <v>141.58459646</v>
      </c>
      <c r="M9" s="2">
        <f>'SLF Format'!M17</f>
        <v>0</v>
      </c>
    </row>
    <row r="10" spans="1:13" ht="15.6" x14ac:dyDescent="0.3">
      <c r="A10" s="3" t="s">
        <v>46</v>
      </c>
      <c r="B10" s="91" t="s">
        <v>25</v>
      </c>
      <c r="C10" s="2">
        <f>'SLF Format'!C43+'SLF Format'!E43+'SLF Format'!G43+'SLF Format'!I43</f>
        <v>20</v>
      </c>
      <c r="D10" s="2">
        <f>'SLF Format'!D43+'SLF Format'!F43+'SLF Format'!H43+'SLF Format'!J43</f>
        <v>115.1</v>
      </c>
      <c r="E10" s="2">
        <f>'SLF Format'!M43</f>
        <v>1399.6784125799998</v>
      </c>
      <c r="F10" s="2">
        <f>'SLF Format'!N43</f>
        <v>1224.8010174199992</v>
      </c>
      <c r="G10" s="2">
        <f>'SLF Format'!O43</f>
        <v>40.89759114999999</v>
      </c>
      <c r="H10" s="2">
        <f>'SLF Format'!P43</f>
        <v>17.227076700000001</v>
      </c>
      <c r="I10" s="2">
        <f>'SLF Format'!Q43</f>
        <v>57.9492045</v>
      </c>
      <c r="J10" s="2">
        <f>'SLF Format'!R43</f>
        <v>58.803522810000004</v>
      </c>
      <c r="K10" s="2">
        <f>'SLF Format'!S43</f>
        <v>133.97980401000001</v>
      </c>
      <c r="L10" s="2">
        <f>'SLF Format'!T43</f>
        <v>162.04049723999998</v>
      </c>
      <c r="M10" s="2">
        <f>'SLF Format'!U43</f>
        <v>0</v>
      </c>
    </row>
    <row r="11" spans="1:13" ht="15.6" x14ac:dyDescent="0.3">
      <c r="A11" s="3" t="s">
        <v>47</v>
      </c>
      <c r="B11" s="91" t="s">
        <v>34</v>
      </c>
      <c r="C11" s="2">
        <f>'SLF Format'!F61</f>
        <v>3</v>
      </c>
      <c r="D11" s="2">
        <f>'SLF Format'!G61</f>
        <v>6.5</v>
      </c>
      <c r="E11" s="2">
        <f>'SLF Format'!H61</f>
        <v>103.81829550999998</v>
      </c>
      <c r="F11" s="2">
        <f>'SLF Format'!I61</f>
        <v>103.81829550999998</v>
      </c>
      <c r="G11" s="2">
        <f>'SLF Format'!J61</f>
        <v>0</v>
      </c>
      <c r="H11" s="2">
        <f>'SLF Format'!K61</f>
        <v>0</v>
      </c>
      <c r="I11" s="2">
        <f>'SLF Format'!L61</f>
        <v>0</v>
      </c>
      <c r="J11" s="2">
        <f>'SLF Format'!M61</f>
        <v>0</v>
      </c>
      <c r="K11" s="2">
        <f>'SLF Format'!N61</f>
        <v>0</v>
      </c>
      <c r="L11" s="2">
        <f>'SLF Format'!O61</f>
        <v>13.42104</v>
      </c>
      <c r="M11" s="2">
        <f>'SLF Format'!P61</f>
        <v>0</v>
      </c>
    </row>
    <row r="12" spans="1:13" ht="31.2" x14ac:dyDescent="0.3">
      <c r="A12" s="4" t="s">
        <v>124</v>
      </c>
      <c r="B12" s="92" t="s">
        <v>274</v>
      </c>
      <c r="C12" s="2">
        <f>'SLF Format'!F95</f>
        <v>10</v>
      </c>
      <c r="D12" s="2">
        <f>'SLF Format'!G95</f>
        <v>244.76834099999999</v>
      </c>
      <c r="E12" s="2">
        <f>'SLF Format'!H95</f>
        <v>152.14216599999997</v>
      </c>
      <c r="F12" s="2">
        <f>'SLF Format'!I95</f>
        <v>152.14216599999997</v>
      </c>
      <c r="G12" s="2">
        <f>'SLF Format'!J95</f>
        <v>0</v>
      </c>
      <c r="H12" s="2">
        <f>'SLF Format'!K95</f>
        <v>0</v>
      </c>
      <c r="I12" s="2">
        <f>'SLF Format'!L95</f>
        <v>0</v>
      </c>
      <c r="J12" s="2">
        <f>'SLF Format'!M95</f>
        <v>0</v>
      </c>
      <c r="K12" s="2">
        <f>'SLF Format'!N95</f>
        <v>0</v>
      </c>
      <c r="L12" s="2">
        <f>'SLF Format'!O95</f>
        <v>183.44782000000001</v>
      </c>
      <c r="M12" s="2">
        <f>'SLF Format'!P95</f>
        <v>0</v>
      </c>
    </row>
    <row r="13" spans="1:13" ht="15.6" x14ac:dyDescent="0.3">
      <c r="A13" s="4" t="s">
        <v>276</v>
      </c>
      <c r="B13" s="93" t="s">
        <v>275</v>
      </c>
      <c r="C13" s="2">
        <f>'SLF Format'!F145</f>
        <v>24</v>
      </c>
      <c r="D13" s="2">
        <f>'SLF Format'!G145</f>
        <v>55.025799999999997</v>
      </c>
      <c r="E13" s="2">
        <f>'SLF Format'!H145</f>
        <v>164.07416273000001</v>
      </c>
      <c r="F13" s="2">
        <f>'SLF Format'!I145</f>
        <v>164.04986308999997</v>
      </c>
      <c r="G13" s="2">
        <f>'SLF Format'!J145</f>
        <v>2.4299640000000001E-2</v>
      </c>
      <c r="H13" s="2">
        <f>'SLF Format'!K145</f>
        <v>0</v>
      </c>
      <c r="I13" s="2">
        <f>'SLF Format'!L145</f>
        <v>0</v>
      </c>
      <c r="J13" s="2">
        <f>'SLF Format'!M145</f>
        <v>0</v>
      </c>
      <c r="K13" s="2">
        <f>'SLF Format'!N145</f>
        <v>0</v>
      </c>
      <c r="L13" s="2">
        <f>'SLF Format'!O145</f>
        <v>23.664015620000001</v>
      </c>
      <c r="M13" s="2">
        <f>'SLF Format'!P145</f>
        <v>0</v>
      </c>
    </row>
    <row r="14" spans="1:13" ht="15.6" x14ac:dyDescent="0.3">
      <c r="A14" s="14"/>
      <c r="B14" s="100" t="s">
        <v>277</v>
      </c>
      <c r="C14" s="14">
        <f>SUM(C9:C13)</f>
        <v>202</v>
      </c>
      <c r="D14" s="14">
        <f t="shared" ref="D14:M14" si="0">SUM(D9:D13)</f>
        <v>838.8725649999999</v>
      </c>
      <c r="E14" s="14">
        <f t="shared" si="0"/>
        <v>2573.0286339599998</v>
      </c>
      <c r="F14" s="14">
        <f t="shared" si="0"/>
        <v>2395.9232607099993</v>
      </c>
      <c r="G14" s="14">
        <f t="shared" si="0"/>
        <v>40.921890789999992</v>
      </c>
      <c r="H14" s="14">
        <f t="shared" si="0"/>
        <v>19.430755150000003</v>
      </c>
      <c r="I14" s="14">
        <f t="shared" si="0"/>
        <v>57.9492045</v>
      </c>
      <c r="J14" s="14">
        <f t="shared" si="0"/>
        <v>58.803522810000004</v>
      </c>
      <c r="K14" s="14">
        <f t="shared" si="0"/>
        <v>136.18348246000002</v>
      </c>
      <c r="L14" s="14">
        <f t="shared" si="0"/>
        <v>524.15796932000001</v>
      </c>
      <c r="M14" s="14">
        <f t="shared" si="0"/>
        <v>0</v>
      </c>
    </row>
    <row r="15" spans="1:13" ht="15.6" x14ac:dyDescent="0.3">
      <c r="A15" s="98" t="s">
        <v>127</v>
      </c>
      <c r="B15" s="1"/>
      <c r="C15" s="1"/>
      <c r="D15" s="1"/>
      <c r="E15" s="1"/>
      <c r="F15" s="1"/>
      <c r="G15" s="1"/>
      <c r="H15" s="1"/>
      <c r="I15" s="1"/>
      <c r="J15" s="1"/>
      <c r="K15" s="1"/>
      <c r="L15" s="1"/>
      <c r="M15" s="1"/>
    </row>
  </sheetData>
  <sheetProtection password="C8A9" sheet="1" objects="1" scenarios="1" selectLockedCells="1"/>
  <mergeCells count="12">
    <mergeCell ref="A1:B1"/>
    <mergeCell ref="A2:B2"/>
    <mergeCell ref="A4:M4"/>
    <mergeCell ref="H7:K7"/>
    <mergeCell ref="L7:L8"/>
    <mergeCell ref="M7:M8"/>
    <mergeCell ref="A7:A8"/>
    <mergeCell ref="B7:B8"/>
    <mergeCell ref="C7:D7"/>
    <mergeCell ref="E7:E8"/>
    <mergeCell ref="F7:G7"/>
    <mergeCell ref="L6:M6"/>
  </mergeCells>
  <pageMargins left="0.27" right="0.17" top="0.75" bottom="0.75" header="0.3" footer="0.3"/>
  <pageSetup paperSize="5" scale="95" orientation="landscape" r:id="rId1"/>
  <headerFooter>
    <oddHeader>&amp;L&amp;"Times New Roman,Regular"Summary of Sustainable Linked Finance United Finance Limited April-June, 2022</oddHeader>
    <oddFooter>&amp;C&amp;"Times New Roman,Regular"
(Signature &amp; Seal)Head of Sustainable Finance Unit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zoomScaleNormal="100" zoomScaleSheetLayoutView="100" workbookViewId="0">
      <selection activeCell="P10" sqref="P10"/>
    </sheetView>
  </sheetViews>
  <sheetFormatPr defaultRowHeight="14.4" x14ac:dyDescent="0.3"/>
  <cols>
    <col min="2" max="2" width="9" customWidth="1"/>
    <col min="6" max="6" width="12.44140625" customWidth="1"/>
    <col min="7" max="7" width="11.6640625" customWidth="1"/>
  </cols>
  <sheetData>
    <row r="1" spans="1:21" ht="15.6" x14ac:dyDescent="0.3">
      <c r="A1" s="382" t="s">
        <v>327</v>
      </c>
      <c r="B1" s="382"/>
      <c r="C1" s="382"/>
      <c r="D1" s="7" t="str">
        <f>'Green Banking'!C3</f>
        <v>United Finance Limited</v>
      </c>
    </row>
    <row r="2" spans="1:21" ht="15.6" x14ac:dyDescent="0.3">
      <c r="A2" s="382" t="s">
        <v>14</v>
      </c>
      <c r="B2" s="382"/>
      <c r="C2" s="382"/>
      <c r="D2" s="7" t="str">
        <f>'Green Banking'!C4</f>
        <v>Q2</v>
      </c>
    </row>
    <row r="4" spans="1:21" ht="17.399999999999999" x14ac:dyDescent="0.3">
      <c r="A4" s="383" t="s">
        <v>311</v>
      </c>
      <c r="B4" s="383"/>
      <c r="C4" s="383"/>
      <c r="D4" s="383"/>
      <c r="E4" s="383"/>
      <c r="F4" s="383"/>
      <c r="G4" s="383"/>
      <c r="H4" s="383"/>
      <c r="I4" s="383"/>
      <c r="J4" s="383"/>
      <c r="K4" s="383"/>
      <c r="L4" s="383"/>
      <c r="M4" s="383"/>
    </row>
    <row r="6" spans="1:21" ht="32.25" customHeight="1" x14ac:dyDescent="0.3">
      <c r="A6" s="82">
        <v>1</v>
      </c>
      <c r="B6" s="381" t="s">
        <v>298</v>
      </c>
      <c r="C6" s="381"/>
      <c r="D6" s="381"/>
      <c r="E6" s="381"/>
      <c r="F6" s="381"/>
      <c r="G6" s="381"/>
      <c r="H6" s="381"/>
      <c r="I6" s="381"/>
      <c r="J6" s="381"/>
      <c r="K6" s="381"/>
      <c r="L6" s="381"/>
      <c r="M6" s="223" t="s">
        <v>246</v>
      </c>
      <c r="U6" s="45"/>
    </row>
    <row r="7" spans="1:21" ht="34.5" customHeight="1" x14ac:dyDescent="0.3">
      <c r="A7" s="82">
        <v>2</v>
      </c>
      <c r="B7" s="381" t="s">
        <v>299</v>
      </c>
      <c r="C7" s="381"/>
      <c r="D7" s="381"/>
      <c r="E7" s="381"/>
      <c r="F7" s="381"/>
      <c r="G7" s="381"/>
      <c r="H7" s="381"/>
      <c r="I7" s="381"/>
      <c r="J7" s="381"/>
      <c r="K7" s="381"/>
      <c r="L7" s="381"/>
      <c r="M7" s="223" t="s">
        <v>246</v>
      </c>
      <c r="U7" s="45"/>
    </row>
    <row r="8" spans="1:21" ht="33" customHeight="1" x14ac:dyDescent="0.3">
      <c r="A8" s="82">
        <v>3</v>
      </c>
      <c r="B8" s="381" t="s">
        <v>300</v>
      </c>
      <c r="C8" s="381"/>
      <c r="D8" s="381"/>
      <c r="E8" s="381"/>
      <c r="F8" s="381"/>
      <c r="G8" s="381"/>
      <c r="H8" s="381"/>
      <c r="I8" s="381"/>
      <c r="J8" s="381"/>
      <c r="K8" s="381"/>
      <c r="L8" s="381"/>
      <c r="M8" s="223" t="s">
        <v>246</v>
      </c>
      <c r="U8" s="45"/>
    </row>
    <row r="9" spans="1:21" ht="31.65" customHeight="1" x14ac:dyDescent="0.3">
      <c r="A9" s="82">
        <v>4</v>
      </c>
      <c r="B9" s="384" t="s">
        <v>301</v>
      </c>
      <c r="C9" s="384"/>
      <c r="D9" s="384"/>
      <c r="E9" s="384"/>
      <c r="F9" s="384"/>
      <c r="G9" s="384"/>
      <c r="H9" s="384"/>
      <c r="I9" s="384"/>
      <c r="J9" s="384"/>
      <c r="K9" s="384"/>
      <c r="L9" s="384"/>
      <c r="M9" s="224" t="s">
        <v>247</v>
      </c>
      <c r="T9" s="46"/>
      <c r="U9" s="45"/>
    </row>
    <row r="10" spans="1:21" ht="15.75" customHeight="1" x14ac:dyDescent="0.3">
      <c r="A10" s="82">
        <v>5</v>
      </c>
      <c r="B10" s="381" t="s">
        <v>302</v>
      </c>
      <c r="C10" s="381"/>
      <c r="D10" s="381"/>
      <c r="E10" s="381"/>
      <c r="F10" s="381"/>
      <c r="G10" s="381"/>
      <c r="H10" s="381"/>
      <c r="I10" s="381"/>
      <c r="J10" s="381"/>
      <c r="K10" s="381"/>
      <c r="L10" s="381"/>
      <c r="M10" s="223" t="s">
        <v>246</v>
      </c>
      <c r="T10" s="46"/>
      <c r="U10" s="45"/>
    </row>
    <row r="11" spans="1:21" ht="15.75" customHeight="1" x14ac:dyDescent="0.3">
      <c r="A11" s="82">
        <v>6</v>
      </c>
      <c r="B11" s="381" t="s">
        <v>303</v>
      </c>
      <c r="C11" s="381"/>
      <c r="D11" s="381"/>
      <c r="E11" s="381"/>
      <c r="F11" s="381"/>
      <c r="G11" s="381"/>
      <c r="H11" s="381"/>
      <c r="I11" s="381"/>
      <c r="J11" s="381"/>
      <c r="K11" s="381"/>
      <c r="L11" s="381"/>
      <c r="M11" s="223" t="s">
        <v>246</v>
      </c>
      <c r="U11" s="45"/>
    </row>
    <row r="12" spans="1:21" ht="15.75" customHeight="1" x14ac:dyDescent="0.3">
      <c r="A12" s="82">
        <v>7</v>
      </c>
      <c r="B12" s="381" t="s">
        <v>304</v>
      </c>
      <c r="C12" s="381"/>
      <c r="D12" s="381"/>
      <c r="E12" s="381"/>
      <c r="F12" s="381"/>
      <c r="G12" s="381"/>
      <c r="H12" s="381"/>
      <c r="I12" s="381"/>
      <c r="J12" s="381"/>
      <c r="K12" s="381"/>
      <c r="L12" s="381"/>
      <c r="M12" s="223" t="s">
        <v>247</v>
      </c>
      <c r="O12" s="47"/>
      <c r="U12" s="45"/>
    </row>
    <row r="13" spans="1:21" ht="35.4" customHeight="1" x14ac:dyDescent="0.3">
      <c r="A13" s="82">
        <v>8</v>
      </c>
      <c r="B13" s="381" t="s">
        <v>305</v>
      </c>
      <c r="C13" s="381"/>
      <c r="D13" s="381"/>
      <c r="E13" s="381"/>
      <c r="F13" s="381"/>
      <c r="G13" s="381"/>
      <c r="H13" s="381"/>
      <c r="I13" s="381"/>
      <c r="J13" s="381"/>
      <c r="K13" s="381"/>
      <c r="L13" s="381"/>
      <c r="M13" s="223" t="s">
        <v>246</v>
      </c>
      <c r="U13" s="45"/>
    </row>
    <row r="14" spans="1:21" ht="34.5" customHeight="1" x14ac:dyDescent="0.3">
      <c r="A14" s="82">
        <v>9</v>
      </c>
      <c r="B14" s="381" t="s">
        <v>306</v>
      </c>
      <c r="C14" s="381"/>
      <c r="D14" s="381"/>
      <c r="E14" s="381"/>
      <c r="F14" s="381"/>
      <c r="G14" s="381"/>
      <c r="H14" s="381"/>
      <c r="I14" s="381"/>
      <c r="J14" s="381"/>
      <c r="K14" s="381"/>
      <c r="L14" s="381"/>
      <c r="M14" s="223" t="s">
        <v>246</v>
      </c>
      <c r="U14" s="45"/>
    </row>
    <row r="15" spans="1:21" ht="36" customHeight="1" x14ac:dyDescent="0.3">
      <c r="A15" s="82">
        <v>10</v>
      </c>
      <c r="B15" s="381" t="s">
        <v>307</v>
      </c>
      <c r="C15" s="381"/>
      <c r="D15" s="381"/>
      <c r="E15" s="381"/>
      <c r="F15" s="381"/>
      <c r="G15" s="381"/>
      <c r="H15" s="381"/>
      <c r="I15" s="381"/>
      <c r="J15" s="381"/>
      <c r="K15" s="381"/>
      <c r="L15" s="381"/>
      <c r="M15" s="223" t="s">
        <v>246</v>
      </c>
      <c r="U15" s="45"/>
    </row>
    <row r="16" spans="1:21" ht="15.75" customHeight="1" x14ac:dyDescent="0.3">
      <c r="A16" s="82">
        <v>11</v>
      </c>
      <c r="B16" s="381" t="s">
        <v>308</v>
      </c>
      <c r="C16" s="381"/>
      <c r="D16" s="381"/>
      <c r="E16" s="381"/>
      <c r="F16" s="381"/>
      <c r="G16" s="381"/>
      <c r="H16" s="381"/>
      <c r="I16" s="381"/>
      <c r="J16" s="381"/>
      <c r="K16" s="381"/>
      <c r="L16" s="381"/>
      <c r="M16" s="223" t="s">
        <v>246</v>
      </c>
      <c r="U16" s="45"/>
    </row>
    <row r="17" spans="1:21" ht="33.75" customHeight="1" x14ac:dyDescent="0.3">
      <c r="A17" s="82">
        <v>12</v>
      </c>
      <c r="B17" s="381" t="s">
        <v>309</v>
      </c>
      <c r="C17" s="381"/>
      <c r="D17" s="381"/>
      <c r="E17" s="381"/>
      <c r="F17" s="381"/>
      <c r="G17" s="381"/>
      <c r="H17" s="381"/>
      <c r="I17" s="381"/>
      <c r="J17" s="381"/>
      <c r="K17" s="381"/>
      <c r="L17" s="381"/>
      <c r="M17" s="223" t="s">
        <v>246</v>
      </c>
      <c r="U17" s="45"/>
    </row>
    <row r="18" spans="1:21" ht="15.75" customHeight="1" x14ac:dyDescent="0.3">
      <c r="A18" s="82">
        <v>13</v>
      </c>
      <c r="B18" s="381" t="s">
        <v>310</v>
      </c>
      <c r="C18" s="381"/>
      <c r="D18" s="381"/>
      <c r="E18" s="381"/>
      <c r="F18" s="381"/>
      <c r="G18" s="381"/>
      <c r="H18" s="381"/>
      <c r="I18" s="381"/>
      <c r="J18" s="381"/>
      <c r="K18" s="381"/>
      <c r="L18" s="381"/>
      <c r="M18" s="223" t="s">
        <v>246</v>
      </c>
      <c r="U18" s="45"/>
    </row>
    <row r="19" spans="1:21" x14ac:dyDescent="0.3">
      <c r="A19" s="81"/>
      <c r="B19" s="81"/>
      <c r="C19" s="81"/>
      <c r="D19" s="81"/>
      <c r="E19" s="81"/>
      <c r="F19" s="81"/>
      <c r="G19" s="81"/>
      <c r="H19" s="81"/>
      <c r="I19" s="81"/>
      <c r="J19" s="81"/>
      <c r="K19" s="81"/>
      <c r="L19" s="81"/>
      <c r="U19" s="45"/>
    </row>
    <row r="20" spans="1:21" x14ac:dyDescent="0.3">
      <c r="A20" s="81"/>
      <c r="B20" s="81"/>
      <c r="C20" s="81"/>
      <c r="D20" s="81"/>
      <c r="E20" s="81"/>
      <c r="F20" s="81"/>
      <c r="G20" s="81"/>
      <c r="H20" s="81"/>
      <c r="I20" s="81"/>
      <c r="J20" s="81"/>
      <c r="K20" s="81"/>
      <c r="L20" s="81"/>
      <c r="U20" s="45"/>
    </row>
    <row r="21" spans="1:21" x14ac:dyDescent="0.3">
      <c r="A21" s="81"/>
      <c r="B21" s="81"/>
      <c r="C21" s="81"/>
      <c r="D21" s="81"/>
      <c r="E21" s="81"/>
      <c r="F21" s="81"/>
      <c r="G21" s="81"/>
      <c r="H21" s="81"/>
      <c r="I21" s="81"/>
      <c r="J21" s="81"/>
      <c r="K21" s="81"/>
      <c r="L21" s="81"/>
      <c r="U21" s="45"/>
    </row>
    <row r="22" spans="1:21" x14ac:dyDescent="0.3">
      <c r="A22" s="81"/>
      <c r="B22" s="81"/>
      <c r="C22" s="81"/>
      <c r="D22" s="81"/>
      <c r="E22" s="81"/>
      <c r="F22" s="81"/>
      <c r="G22" s="81"/>
      <c r="H22" s="81"/>
      <c r="I22" s="81"/>
      <c r="J22" s="81"/>
      <c r="K22" s="81"/>
      <c r="L22" s="81"/>
      <c r="U22" s="45"/>
    </row>
    <row r="23" spans="1:21" x14ac:dyDescent="0.3">
      <c r="A23" s="81"/>
      <c r="B23" s="81"/>
      <c r="C23" s="81"/>
      <c r="D23" s="81"/>
      <c r="E23" s="81"/>
      <c r="F23" s="81"/>
      <c r="G23" s="81"/>
      <c r="H23" s="81"/>
      <c r="I23" s="81"/>
      <c r="J23" s="81"/>
      <c r="K23" s="81"/>
      <c r="L23" s="81"/>
      <c r="U23" s="45"/>
    </row>
    <row r="24" spans="1:21" x14ac:dyDescent="0.3">
      <c r="A24" s="81"/>
      <c r="B24" s="81"/>
      <c r="C24" s="81"/>
      <c r="D24" s="81"/>
      <c r="E24" s="81"/>
      <c r="F24" s="81"/>
      <c r="G24" s="81"/>
      <c r="H24" s="81"/>
      <c r="I24" s="81"/>
      <c r="J24" s="81"/>
      <c r="K24" s="81"/>
      <c r="L24" s="81"/>
      <c r="U24" s="45"/>
    </row>
    <row r="25" spans="1:21" x14ac:dyDescent="0.3">
      <c r="A25" s="81"/>
      <c r="B25" s="81"/>
      <c r="C25" s="81"/>
      <c r="D25" s="81"/>
      <c r="E25" s="81"/>
      <c r="F25" s="81"/>
      <c r="G25" s="81"/>
      <c r="H25" s="81"/>
      <c r="I25" s="81"/>
      <c r="J25" s="81"/>
      <c r="K25" s="81"/>
      <c r="L25" s="81"/>
      <c r="U25" s="45"/>
    </row>
    <row r="26" spans="1:21" ht="36.75" customHeight="1" x14ac:dyDescent="0.3">
      <c r="A26" s="81"/>
      <c r="B26" s="81"/>
      <c r="C26" s="81"/>
      <c r="D26" s="81"/>
      <c r="E26" s="81"/>
      <c r="F26" s="81"/>
      <c r="G26" s="81"/>
      <c r="H26" s="81"/>
      <c r="I26" s="81"/>
      <c r="J26" s="81"/>
      <c r="K26" s="81"/>
      <c r="L26" s="81"/>
    </row>
    <row r="27" spans="1:21" ht="56.25" customHeight="1" x14ac:dyDescent="0.3">
      <c r="A27" s="81"/>
      <c r="B27" s="81"/>
      <c r="C27" s="81"/>
      <c r="D27" s="81"/>
      <c r="E27" s="81"/>
      <c r="F27" s="81"/>
      <c r="G27" s="81"/>
      <c r="H27" s="81"/>
      <c r="I27" s="81"/>
      <c r="J27" s="81"/>
      <c r="K27" s="81"/>
      <c r="L27" s="81"/>
    </row>
    <row r="28" spans="1:21" x14ac:dyDescent="0.3">
      <c r="A28" s="81"/>
      <c r="B28" s="81"/>
      <c r="C28" s="81"/>
      <c r="D28" s="81"/>
      <c r="E28" s="81"/>
      <c r="F28" s="81"/>
      <c r="G28" s="81"/>
      <c r="H28" s="81"/>
      <c r="I28" s="81"/>
      <c r="J28" s="81"/>
      <c r="K28" s="81"/>
      <c r="L28" s="81"/>
    </row>
    <row r="29" spans="1:21" x14ac:dyDescent="0.3">
      <c r="A29" s="81"/>
      <c r="B29" s="81"/>
      <c r="C29" s="81"/>
      <c r="D29" s="81"/>
      <c r="E29" s="81"/>
      <c r="F29" s="81"/>
      <c r="G29" s="81"/>
      <c r="H29" s="81"/>
      <c r="I29" s="81"/>
      <c r="J29" s="81"/>
      <c r="K29" s="81"/>
      <c r="L29" s="81"/>
    </row>
    <row r="30" spans="1:21" x14ac:dyDescent="0.3">
      <c r="A30" s="81"/>
      <c r="B30" s="81"/>
      <c r="C30" s="81"/>
      <c r="D30" s="81"/>
      <c r="E30" s="81"/>
      <c r="F30" s="81"/>
      <c r="G30" s="81"/>
      <c r="H30" s="81"/>
      <c r="I30" s="81"/>
      <c r="J30" s="81"/>
      <c r="K30" s="81"/>
      <c r="L30" s="81"/>
    </row>
    <row r="31" spans="1:21" x14ac:dyDescent="0.3">
      <c r="A31" s="81"/>
      <c r="B31" s="81"/>
      <c r="C31" s="81"/>
      <c r="D31" s="81"/>
      <c r="E31" s="81"/>
      <c r="F31" s="81"/>
      <c r="G31" s="81"/>
      <c r="H31" s="81"/>
      <c r="I31" s="81"/>
      <c r="J31" s="81"/>
      <c r="K31" s="81"/>
      <c r="L31" s="81"/>
    </row>
    <row r="32" spans="1:21" x14ac:dyDescent="0.3">
      <c r="A32" s="81"/>
      <c r="B32" s="81"/>
      <c r="C32" s="81"/>
      <c r="D32" s="81"/>
      <c r="E32" s="81"/>
      <c r="F32" s="81"/>
      <c r="G32" s="81"/>
      <c r="H32" s="81"/>
      <c r="I32" s="81"/>
      <c r="J32" s="81"/>
      <c r="K32" s="81"/>
      <c r="L32" s="81"/>
    </row>
    <row r="33" spans="1:12" x14ac:dyDescent="0.3">
      <c r="A33" s="81"/>
      <c r="B33" s="81"/>
      <c r="C33" s="81"/>
      <c r="D33" s="81"/>
      <c r="E33" s="81"/>
      <c r="F33" s="81"/>
      <c r="G33" s="81"/>
      <c r="H33" s="81"/>
      <c r="I33" s="81"/>
      <c r="J33" s="81"/>
      <c r="K33" s="81"/>
      <c r="L33" s="81"/>
    </row>
    <row r="34" spans="1:12" x14ac:dyDescent="0.3">
      <c r="A34" s="81"/>
      <c r="B34" s="81"/>
      <c r="C34" s="81"/>
      <c r="D34" s="81"/>
      <c r="E34" s="81"/>
      <c r="F34" s="81"/>
      <c r="G34" s="81"/>
      <c r="H34" s="81"/>
      <c r="I34" s="81"/>
      <c r="J34" s="81"/>
      <c r="K34" s="81"/>
      <c r="L34" s="81"/>
    </row>
    <row r="35" spans="1:12" x14ac:dyDescent="0.3">
      <c r="A35" s="81"/>
      <c r="B35" s="81"/>
      <c r="C35" s="81"/>
      <c r="D35" s="81"/>
      <c r="E35" s="81"/>
      <c r="F35" s="81"/>
      <c r="G35" s="81"/>
      <c r="H35" s="81"/>
      <c r="I35" s="81"/>
      <c r="J35" s="81"/>
      <c r="K35" s="81"/>
      <c r="L35" s="81"/>
    </row>
    <row r="36" spans="1:12" x14ac:dyDescent="0.3">
      <c r="A36" s="81"/>
      <c r="B36" s="81"/>
      <c r="C36" s="81"/>
      <c r="D36" s="81"/>
      <c r="E36" s="81"/>
      <c r="F36" s="81"/>
      <c r="G36" s="81"/>
      <c r="H36" s="81"/>
      <c r="I36" s="81"/>
      <c r="J36" s="81"/>
      <c r="K36" s="81"/>
      <c r="L36" s="81"/>
    </row>
    <row r="37" spans="1:12" x14ac:dyDescent="0.3">
      <c r="A37" s="81"/>
      <c r="B37" s="81"/>
      <c r="C37" s="81"/>
      <c r="D37" s="81"/>
      <c r="E37" s="81"/>
      <c r="F37" s="81"/>
      <c r="G37" s="81"/>
      <c r="H37" s="81"/>
      <c r="I37" s="81"/>
      <c r="J37" s="81"/>
      <c r="K37" s="81"/>
      <c r="L37" s="81"/>
    </row>
    <row r="38" spans="1:12" ht="36.75" customHeight="1" x14ac:dyDescent="0.3">
      <c r="A38" s="81"/>
      <c r="B38" s="81"/>
      <c r="C38" s="81"/>
      <c r="D38" s="81"/>
      <c r="E38" s="81"/>
      <c r="F38" s="81"/>
      <c r="G38" s="81"/>
      <c r="H38" s="81"/>
      <c r="I38" s="81"/>
      <c r="J38" s="81"/>
      <c r="K38" s="81"/>
      <c r="L38" s="81"/>
    </row>
    <row r="39" spans="1:12" ht="35.4" customHeight="1" x14ac:dyDescent="0.3">
      <c r="A39" s="81"/>
      <c r="B39" s="81"/>
      <c r="C39" s="81"/>
      <c r="D39" s="81"/>
      <c r="E39" s="81"/>
      <c r="F39" s="81"/>
      <c r="G39" s="81"/>
      <c r="H39" s="81"/>
      <c r="I39" s="81"/>
      <c r="J39" s="81"/>
      <c r="K39" s="81"/>
      <c r="L39" s="81"/>
    </row>
    <row r="40" spans="1:12" x14ac:dyDescent="0.3">
      <c r="A40" s="81"/>
      <c r="B40" s="81"/>
      <c r="C40" s="81"/>
      <c r="D40" s="81"/>
      <c r="E40" s="81"/>
      <c r="F40" s="81"/>
      <c r="G40" s="81"/>
      <c r="H40" s="81"/>
      <c r="I40" s="81"/>
      <c r="J40" s="81"/>
      <c r="K40" s="81"/>
      <c r="L40" s="81"/>
    </row>
    <row r="41" spans="1:12" x14ac:dyDescent="0.3">
      <c r="A41" s="81"/>
      <c r="B41" s="81"/>
      <c r="C41" s="81"/>
      <c r="D41" s="81"/>
      <c r="E41" s="81"/>
      <c r="F41" s="81"/>
      <c r="G41" s="81"/>
      <c r="H41" s="81"/>
      <c r="I41" s="81"/>
      <c r="J41" s="81"/>
      <c r="K41" s="81"/>
      <c r="L41" s="81"/>
    </row>
    <row r="42" spans="1:12" x14ac:dyDescent="0.3">
      <c r="A42" s="81"/>
      <c r="B42" s="81"/>
      <c r="C42" s="81"/>
      <c r="D42" s="81"/>
      <c r="E42" s="81"/>
      <c r="F42" s="81"/>
      <c r="G42" s="81"/>
      <c r="H42" s="81"/>
      <c r="I42" s="81"/>
      <c r="J42" s="81"/>
      <c r="K42" s="81"/>
      <c r="L42" s="81"/>
    </row>
    <row r="43" spans="1:12" x14ac:dyDescent="0.3">
      <c r="A43" s="81"/>
      <c r="B43" s="81"/>
      <c r="C43" s="81"/>
      <c r="D43" s="81"/>
      <c r="E43" s="81"/>
      <c r="F43" s="81"/>
      <c r="G43" s="81"/>
      <c r="H43" s="81"/>
      <c r="I43" s="81"/>
      <c r="J43" s="81"/>
      <c r="K43" s="81"/>
      <c r="L43" s="81"/>
    </row>
  </sheetData>
  <sheetProtection selectLockedCells="1"/>
  <mergeCells count="16">
    <mergeCell ref="B11:L11"/>
    <mergeCell ref="B17:L17"/>
    <mergeCell ref="B18:L18"/>
    <mergeCell ref="A1:C1"/>
    <mergeCell ref="A2:C2"/>
    <mergeCell ref="A4:M4"/>
    <mergeCell ref="B6:L6"/>
    <mergeCell ref="B7:L7"/>
    <mergeCell ref="B8:L8"/>
    <mergeCell ref="B9:L9"/>
    <mergeCell ref="B10:L10"/>
    <mergeCell ref="B12:L12"/>
    <mergeCell ref="B13:L13"/>
    <mergeCell ref="B14:L14"/>
    <mergeCell ref="B15:L15"/>
    <mergeCell ref="B16:L16"/>
  </mergeCells>
  <dataValidations count="2">
    <dataValidation type="list" allowBlank="1" showInputMessage="1" showErrorMessage="1" sqref="G30:G39 G17:G19 G21:G27 M6:M18">
      <formula1>$T$9:$T$10</formula1>
    </dataValidation>
    <dataValidation type="list" allowBlank="1" showInputMessage="1" showErrorMessage="1" sqref="G20">
      <formula1>$U$6:$U$25</formula1>
    </dataValidation>
  </dataValidations>
  <pageMargins left="0.7" right="0.7" top="0.75" bottom="0.75" header="0.3" footer="0.3"/>
  <pageSetup paperSize="5" scale="93" orientation="landscape" r:id="rId1"/>
  <headerFooter>
    <oddHeader>&amp;L&amp;"Times New Roman,Bold"&amp;14Quarterly Report on Sustainable Finance (Qualitative) &amp;"Times New Roman,Italic"United Finance Limited April-June, 2022</oddHeader>
    <oddFooter>&amp;L&amp;"Times New Roman,Regular"&amp;12&amp;P&amp;C&amp;"Times New Roman,Italic"&amp;12
(Signature &amp; Seal)&amp;"Times New Roman,Regular"Head of Sustainable Finance Unit</oddFooter>
  </headerFooter>
  <rowBreaks count="1" manualBreakCount="1">
    <brk id="27"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 and Explanations</vt:lpstr>
      <vt:lpstr>Top Sheet SF</vt:lpstr>
      <vt:lpstr>Green Banking</vt:lpstr>
      <vt:lpstr>Summary GF</vt:lpstr>
      <vt:lpstr>SLF Format</vt:lpstr>
      <vt:lpstr>Summary SLF</vt:lpstr>
      <vt:lpstr>Qualitative</vt:lpstr>
      <vt:lpstr>'Green Banking'!Print_Area</vt:lpstr>
      <vt:lpstr>Qualitative!Print_Area</vt:lpstr>
      <vt:lpstr>'SLF Format'!Print_Area</vt:lpstr>
      <vt:lpstr>'Summary SLF'!Print_Area</vt:lpstr>
      <vt:lpstr>'Top Sheet SF'!Print_Area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2022-10-27T07:02:10Z</dcterms:modified>
</cp:coreProperties>
</file>