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268" windowHeight="8130" tabRatio="792" activeTab="6"/>
  </bookViews>
  <sheets>
    <sheet name="Instructions and Explanations" sheetId="11" r:id="rId1"/>
    <sheet name="Top Sheet SF" sheetId="10" r:id="rId2"/>
    <sheet name="Green Banking" sheetId="5" r:id="rId3"/>
    <sheet name="Summary GF" sheetId="8" r:id="rId4"/>
    <sheet name="SLF Format" sheetId="4" r:id="rId5"/>
    <sheet name="Summary SLF" sheetId="2" r:id="rId6"/>
    <sheet name="Qualitative" sheetId="7" r:id="rId7"/>
  </sheets>
  <definedNames>
    <definedName name="_xlnm.Print_Area" localSheetId="2">'Green Banking'!$A$1:$P$224</definedName>
    <definedName name="_xlnm.Print_Area" localSheetId="6">Qualitative!$A$1:$M$25</definedName>
    <definedName name="_xlnm.Print_Area" localSheetId="4">'SLF Format'!$A$1:$U$156</definedName>
    <definedName name="_xlnm.Print_Area" localSheetId="5">'Summary SLF'!$A$1:$M$15</definedName>
    <definedName name="_xlnm.Print_Area" localSheetId="1">'Top Sheet SF'!$A$1:$K$12</definedName>
  </definedNames>
  <calcPr calcId="152511"/>
</workbook>
</file>

<file path=xl/calcChain.xml><?xml version="1.0" encoding="utf-8"?>
<calcChain xmlns="http://schemas.openxmlformats.org/spreadsheetml/2006/main">
  <c r="K32" i="4" l="1"/>
  <c r="K33" i="4"/>
  <c r="K34" i="4"/>
  <c r="K35" i="4"/>
  <c r="K36" i="4"/>
  <c r="K37" i="4"/>
  <c r="K38" i="4"/>
  <c r="K39" i="4"/>
  <c r="K40" i="4"/>
  <c r="K41" i="4"/>
  <c r="K42" i="4"/>
  <c r="L32" i="4"/>
  <c r="G141" i="5"/>
  <c r="L33" i="4"/>
  <c r="L34" i="4"/>
  <c r="L35" i="4"/>
  <c r="L36" i="4"/>
  <c r="L37" i="4"/>
  <c r="L38" i="4"/>
  <c r="L39" i="4"/>
  <c r="L40" i="4"/>
  <c r="L41" i="4"/>
  <c r="L42" i="4"/>
  <c r="H155" i="4"/>
  <c r="H153" i="4"/>
  <c r="E154" i="4"/>
  <c r="E155" i="4"/>
  <c r="E153" i="4"/>
  <c r="N121" i="4"/>
  <c r="N122" i="4"/>
  <c r="N123" i="4"/>
  <c r="N124" i="4"/>
  <c r="N125" i="4"/>
  <c r="N126" i="4"/>
  <c r="N127" i="4"/>
  <c r="N128" i="4"/>
  <c r="N129" i="4"/>
  <c r="N130" i="4"/>
  <c r="N131" i="4"/>
  <c r="N132" i="4"/>
  <c r="N133" i="4"/>
  <c r="N134" i="4"/>
  <c r="N135" i="4"/>
  <c r="N136" i="4"/>
  <c r="N137" i="4"/>
  <c r="N138" i="4"/>
  <c r="N139" i="4"/>
  <c r="N140" i="4"/>
  <c r="N141" i="4"/>
  <c r="N142" i="4"/>
  <c r="N143" i="4"/>
  <c r="N120" i="4"/>
  <c r="N103" i="4"/>
  <c r="N104" i="4"/>
  <c r="N105" i="4"/>
  <c r="N106" i="4"/>
  <c r="N107" i="4"/>
  <c r="N108" i="4"/>
  <c r="N109" i="4"/>
  <c r="N110" i="4"/>
  <c r="N111" i="4"/>
  <c r="N112" i="4"/>
  <c r="N113" i="4"/>
  <c r="N114" i="4"/>
  <c r="N115" i="4"/>
  <c r="N116" i="4"/>
  <c r="N117" i="4"/>
  <c r="N118" i="4"/>
  <c r="N102" i="4"/>
  <c r="N70" i="4"/>
  <c r="N71" i="4"/>
  <c r="N72" i="4"/>
  <c r="N73" i="4"/>
  <c r="N74" i="4"/>
  <c r="N75" i="4"/>
  <c r="N76" i="4"/>
  <c r="N77" i="4"/>
  <c r="N78" i="4"/>
  <c r="N79" i="4"/>
  <c r="N80" i="4"/>
  <c r="N81" i="4"/>
  <c r="N82" i="4"/>
  <c r="N83" i="4"/>
  <c r="N84" i="4"/>
  <c r="N85" i="4"/>
  <c r="N86" i="4"/>
  <c r="N87" i="4"/>
  <c r="N88" i="4"/>
  <c r="N89" i="4"/>
  <c r="N90" i="4"/>
  <c r="N91" i="4"/>
  <c r="N92" i="4"/>
  <c r="N93" i="4"/>
  <c r="N94" i="4"/>
  <c r="N69" i="4"/>
  <c r="N59" i="4"/>
  <c r="N60" i="4"/>
  <c r="N58" i="4"/>
  <c r="S33" i="4"/>
  <c r="S34" i="4"/>
  <c r="S35" i="4"/>
  <c r="S36" i="4"/>
  <c r="S37" i="4"/>
  <c r="S38" i="4"/>
  <c r="S39" i="4"/>
  <c r="S40" i="4"/>
  <c r="S41" i="4"/>
  <c r="S42" i="4"/>
  <c r="S32" i="4"/>
  <c r="K11" i="4"/>
  <c r="K12" i="4"/>
  <c r="K13" i="4"/>
  <c r="K14" i="4"/>
  <c r="K15" i="4"/>
  <c r="K16" i="4"/>
  <c r="K10" i="4"/>
  <c r="D209" i="5" l="1"/>
  <c r="D210" i="5"/>
  <c r="D208" i="5"/>
  <c r="D200" i="5"/>
  <c r="D201" i="5"/>
  <c r="D202" i="5"/>
  <c r="D203" i="5"/>
  <c r="D199" i="5"/>
  <c r="D183" i="5"/>
  <c r="D184" i="5"/>
  <c r="D185" i="5"/>
  <c r="D186" i="5"/>
  <c r="D187" i="5"/>
  <c r="D188" i="5"/>
  <c r="D189" i="5"/>
  <c r="D190" i="5"/>
  <c r="D191" i="5"/>
  <c r="D192" i="5"/>
  <c r="D193" i="5"/>
  <c r="D194" i="5"/>
  <c r="D182" i="5"/>
  <c r="D170" i="5"/>
  <c r="D171" i="5"/>
  <c r="D169" i="5"/>
  <c r="H161" i="5"/>
  <c r="H162" i="5"/>
  <c r="H163" i="5"/>
  <c r="H160" i="5"/>
  <c r="M132" i="5"/>
  <c r="M131" i="5"/>
  <c r="M130" i="5"/>
  <c r="M129" i="5"/>
  <c r="M128" i="5"/>
  <c r="M127" i="5"/>
  <c r="J132" i="5"/>
  <c r="J131" i="5"/>
  <c r="J130" i="5"/>
  <c r="J129" i="5"/>
  <c r="J128" i="5"/>
  <c r="J127" i="5"/>
  <c r="G132" i="5"/>
  <c r="G131" i="5"/>
  <c r="G130" i="5"/>
  <c r="G129" i="5"/>
  <c r="G128" i="5"/>
  <c r="G127" i="5"/>
  <c r="D128" i="5"/>
  <c r="D129" i="5"/>
  <c r="D130" i="5"/>
  <c r="D131" i="5"/>
  <c r="D132" i="5"/>
  <c r="D127" i="5"/>
  <c r="G120" i="5"/>
  <c r="G119" i="5"/>
  <c r="G118" i="5"/>
  <c r="D119" i="5"/>
  <c r="D120" i="5"/>
  <c r="D118" i="5"/>
  <c r="F121" i="5"/>
  <c r="C121" i="5"/>
  <c r="N106" i="5"/>
  <c r="N107" i="5"/>
  <c r="N108" i="5"/>
  <c r="N109" i="5"/>
  <c r="N105" i="5"/>
  <c r="N94" i="5"/>
  <c r="N95" i="5"/>
  <c r="N96" i="5"/>
  <c r="N97" i="5"/>
  <c r="N98" i="5"/>
  <c r="N99" i="5"/>
  <c r="N100" i="5"/>
  <c r="N101" i="5"/>
  <c r="N102" i="5"/>
  <c r="N103" i="5"/>
  <c r="N93" i="5"/>
  <c r="N89" i="5"/>
  <c r="N90" i="5"/>
  <c r="N91" i="5"/>
  <c r="N88" i="5"/>
  <c r="N85" i="5"/>
  <c r="N86" i="5"/>
  <c r="N84" i="5"/>
  <c r="N78" i="5"/>
  <c r="N79" i="5"/>
  <c r="N80" i="5"/>
  <c r="N81" i="5"/>
  <c r="N82" i="5"/>
  <c r="N77" i="5"/>
  <c r="N71" i="5"/>
  <c r="N72" i="5"/>
  <c r="N73" i="5"/>
  <c r="N74" i="5"/>
  <c r="N75" i="5"/>
  <c r="N70" i="5"/>
  <c r="N64" i="5"/>
  <c r="N65" i="5"/>
  <c r="N66" i="5"/>
  <c r="N67" i="5"/>
  <c r="N68" i="5"/>
  <c r="N63" i="5"/>
  <c r="N61" i="5"/>
  <c r="N62" i="5" s="1"/>
  <c r="N49" i="5"/>
  <c r="N50" i="5"/>
  <c r="N51" i="5"/>
  <c r="N52" i="5"/>
  <c r="N53" i="5"/>
  <c r="N54" i="5"/>
  <c r="N55" i="5"/>
  <c r="N56" i="5"/>
  <c r="N57" i="5"/>
  <c r="N58" i="5"/>
  <c r="N59" i="5"/>
  <c r="N48" i="5"/>
  <c r="N28" i="5"/>
  <c r="N29" i="5"/>
  <c r="N30" i="5"/>
  <c r="N31" i="5"/>
  <c r="N32" i="5"/>
  <c r="N33" i="5"/>
  <c r="N34" i="5"/>
  <c r="N35" i="5"/>
  <c r="N36" i="5"/>
  <c r="N37" i="5"/>
  <c r="N38" i="5"/>
  <c r="N39" i="5"/>
  <c r="N40" i="5"/>
  <c r="N41" i="5"/>
  <c r="N42" i="5"/>
  <c r="N43" i="5"/>
  <c r="N44" i="5"/>
  <c r="N45" i="5"/>
  <c r="N46" i="5"/>
  <c r="N27" i="5"/>
  <c r="G109" i="5"/>
  <c r="G108" i="5"/>
  <c r="G107" i="5"/>
  <c r="G106" i="5"/>
  <c r="G105" i="5"/>
  <c r="G94" i="5"/>
  <c r="G95" i="5"/>
  <c r="G96" i="5"/>
  <c r="G97" i="5"/>
  <c r="G98" i="5"/>
  <c r="G99" i="5"/>
  <c r="G100" i="5"/>
  <c r="G101" i="5"/>
  <c r="G102" i="5"/>
  <c r="G103" i="5"/>
  <c r="G93" i="5"/>
  <c r="G89" i="5"/>
  <c r="G90" i="5"/>
  <c r="G91" i="5"/>
  <c r="G88" i="5"/>
  <c r="G85" i="5"/>
  <c r="G86" i="5"/>
  <c r="G84" i="5"/>
  <c r="G78" i="5"/>
  <c r="G79" i="5"/>
  <c r="G80" i="5"/>
  <c r="G81" i="5"/>
  <c r="G82" i="5"/>
  <c r="G77" i="5"/>
  <c r="G71" i="5"/>
  <c r="G72" i="5"/>
  <c r="G73" i="5"/>
  <c r="G74" i="5"/>
  <c r="G75" i="5"/>
  <c r="G70" i="5"/>
  <c r="G64" i="5"/>
  <c r="G65" i="5"/>
  <c r="G66" i="5"/>
  <c r="G67" i="5"/>
  <c r="G68" i="5"/>
  <c r="G63" i="5"/>
  <c r="E62" i="5"/>
  <c r="F62" i="5"/>
  <c r="H62" i="5"/>
  <c r="I62" i="5"/>
  <c r="J62" i="5"/>
  <c r="K62" i="5"/>
  <c r="L62" i="5"/>
  <c r="M62" i="5"/>
  <c r="O62" i="5"/>
  <c r="P62" i="5"/>
  <c r="D62" i="5"/>
  <c r="G61" i="5"/>
  <c r="G62" i="5" s="1"/>
  <c r="G49" i="5"/>
  <c r="G50" i="5"/>
  <c r="G51" i="5"/>
  <c r="G52" i="5"/>
  <c r="G53" i="5"/>
  <c r="G54" i="5"/>
  <c r="G55" i="5"/>
  <c r="G56" i="5"/>
  <c r="G57" i="5"/>
  <c r="G58" i="5"/>
  <c r="G59" i="5"/>
  <c r="G48" i="5"/>
  <c r="G28" i="5"/>
  <c r="G29" i="5"/>
  <c r="G30" i="5"/>
  <c r="G31" i="5"/>
  <c r="G32" i="5"/>
  <c r="G33" i="5"/>
  <c r="G34" i="5"/>
  <c r="G35" i="5"/>
  <c r="G36" i="5"/>
  <c r="G37" i="5"/>
  <c r="G38" i="5"/>
  <c r="G39" i="5"/>
  <c r="G40" i="5"/>
  <c r="G41" i="5"/>
  <c r="G42" i="5"/>
  <c r="G43" i="5"/>
  <c r="G44" i="5"/>
  <c r="G45" i="5"/>
  <c r="G46" i="5"/>
  <c r="G27" i="5"/>
  <c r="E13" i="5"/>
  <c r="H13" i="5"/>
  <c r="H20" i="5"/>
  <c r="H19" i="5"/>
  <c r="E20" i="5"/>
  <c r="E19" i="5"/>
  <c r="H11" i="5"/>
  <c r="H10" i="5"/>
  <c r="E11" i="5"/>
  <c r="E10" i="5"/>
  <c r="D2" i="7" l="1"/>
  <c r="D1" i="7"/>
  <c r="C4" i="4"/>
  <c r="C3" i="4"/>
  <c r="C2" i="2"/>
  <c r="C1" i="2"/>
  <c r="C2" i="8"/>
  <c r="C1" i="8"/>
  <c r="C2" i="10"/>
  <c r="C1" i="10"/>
  <c r="D110" i="5" l="1"/>
  <c r="C19" i="8" s="1"/>
  <c r="H10" i="10"/>
  <c r="M149" i="5"/>
  <c r="E18" i="8"/>
  <c r="F18" i="8"/>
  <c r="G18" i="8"/>
  <c r="H18" i="8"/>
  <c r="I18" i="8"/>
  <c r="J18" i="8"/>
  <c r="K18" i="8"/>
  <c r="L18" i="8"/>
  <c r="M18" i="8"/>
  <c r="D18" i="8"/>
  <c r="C18" i="8"/>
  <c r="F11" i="8"/>
  <c r="J11" i="8"/>
  <c r="K11" i="8"/>
  <c r="L11" i="8"/>
  <c r="M11" i="8"/>
  <c r="E11" i="8"/>
  <c r="D156" i="4"/>
  <c r="F156" i="4"/>
  <c r="C156" i="4"/>
  <c r="G144" i="4"/>
  <c r="H144" i="4"/>
  <c r="I144" i="4"/>
  <c r="J144" i="4"/>
  <c r="K144" i="4"/>
  <c r="L144" i="4"/>
  <c r="M144" i="4"/>
  <c r="N144" i="4"/>
  <c r="O144" i="4"/>
  <c r="P144" i="4"/>
  <c r="F144" i="4"/>
  <c r="F119" i="4"/>
  <c r="G119" i="4"/>
  <c r="H119" i="4"/>
  <c r="I119" i="4"/>
  <c r="J119" i="4"/>
  <c r="K119" i="4"/>
  <c r="L119" i="4"/>
  <c r="M119" i="4"/>
  <c r="N119" i="4"/>
  <c r="O119" i="4"/>
  <c r="P119" i="4"/>
  <c r="G95" i="4"/>
  <c r="D12" i="2" s="1"/>
  <c r="H95" i="4"/>
  <c r="E12" i="2" s="1"/>
  <c r="I95" i="4"/>
  <c r="F12" i="2" s="1"/>
  <c r="J95" i="4"/>
  <c r="G12" i="2" s="1"/>
  <c r="K95" i="4"/>
  <c r="H12" i="2" s="1"/>
  <c r="L95" i="4"/>
  <c r="I12" i="2" s="1"/>
  <c r="M95" i="4"/>
  <c r="J12" i="2" s="1"/>
  <c r="N95" i="4"/>
  <c r="K12" i="2" s="1"/>
  <c r="O95" i="4"/>
  <c r="L12" i="2" s="1"/>
  <c r="P95" i="4"/>
  <c r="M12" i="2" s="1"/>
  <c r="F95" i="4"/>
  <c r="C12" i="2" s="1"/>
  <c r="G61" i="4"/>
  <c r="D11" i="2" s="1"/>
  <c r="H61" i="4"/>
  <c r="E11" i="2" s="1"/>
  <c r="I61" i="4"/>
  <c r="F11" i="2" s="1"/>
  <c r="J61" i="4"/>
  <c r="G11" i="2" s="1"/>
  <c r="K61" i="4"/>
  <c r="H11" i="2" s="1"/>
  <c r="L61" i="4"/>
  <c r="I11" i="2" s="1"/>
  <c r="M61" i="4"/>
  <c r="J11" i="2" s="1"/>
  <c r="N61" i="4"/>
  <c r="K11" i="2" s="1"/>
  <c r="O61" i="4"/>
  <c r="L11" i="2" s="1"/>
  <c r="P61" i="4"/>
  <c r="M11" i="2" s="1"/>
  <c r="F61" i="4"/>
  <c r="C11" i="2" s="1"/>
  <c r="D43" i="4"/>
  <c r="E43" i="4"/>
  <c r="F43" i="4"/>
  <c r="G43" i="4"/>
  <c r="H43" i="4"/>
  <c r="I43" i="4"/>
  <c r="J43" i="4"/>
  <c r="M43" i="4"/>
  <c r="E10" i="2" s="1"/>
  <c r="N43" i="4"/>
  <c r="F10" i="2" s="1"/>
  <c r="O43" i="4"/>
  <c r="G10" i="2" s="1"/>
  <c r="P43" i="4"/>
  <c r="H10" i="2" s="1"/>
  <c r="Q43" i="4"/>
  <c r="I10" i="2" s="1"/>
  <c r="R43" i="4"/>
  <c r="J10" i="2" s="1"/>
  <c r="S43" i="4"/>
  <c r="K10" i="2" s="1"/>
  <c r="T43" i="4"/>
  <c r="L10" i="2" s="1"/>
  <c r="U43" i="4"/>
  <c r="M10" i="2" s="1"/>
  <c r="C43" i="4"/>
  <c r="D17" i="4"/>
  <c r="D9" i="2" s="1"/>
  <c r="F17" i="4"/>
  <c r="F9" i="2" s="1"/>
  <c r="G17" i="4"/>
  <c r="G9" i="2" s="1"/>
  <c r="H17" i="4"/>
  <c r="H9" i="2" s="1"/>
  <c r="I17" i="4"/>
  <c r="I9" i="2" s="1"/>
  <c r="J17" i="4"/>
  <c r="J9" i="2" s="1"/>
  <c r="K17" i="4"/>
  <c r="K9" i="2" s="1"/>
  <c r="L17" i="4"/>
  <c r="L9" i="2" s="1"/>
  <c r="M17" i="4"/>
  <c r="M9" i="2" s="1"/>
  <c r="C17" i="4"/>
  <c r="C9" i="2" s="1"/>
  <c r="C211" i="5"/>
  <c r="B211" i="5"/>
  <c r="C172" i="5"/>
  <c r="E172" i="5"/>
  <c r="B172" i="5"/>
  <c r="G163" i="5"/>
  <c r="C133" i="5"/>
  <c r="E133" i="5"/>
  <c r="F133" i="5"/>
  <c r="H133" i="5"/>
  <c r="I133" i="5"/>
  <c r="K133" i="5"/>
  <c r="L133" i="5"/>
  <c r="B133" i="5"/>
  <c r="E121" i="5"/>
  <c r="G121" i="5" s="1"/>
  <c r="B121" i="5"/>
  <c r="D121" i="5" s="1"/>
  <c r="E110" i="5"/>
  <c r="F110" i="5"/>
  <c r="G110" i="5"/>
  <c r="D19" i="8" s="1"/>
  <c r="H110" i="5"/>
  <c r="E19" i="8" s="1"/>
  <c r="I110" i="5"/>
  <c r="F19" i="8" s="1"/>
  <c r="J110" i="5"/>
  <c r="G19" i="8" s="1"/>
  <c r="K110" i="5"/>
  <c r="H19" i="8" s="1"/>
  <c r="L110" i="5"/>
  <c r="I19" i="8" s="1"/>
  <c r="M110" i="5"/>
  <c r="J19" i="8" s="1"/>
  <c r="N110" i="5"/>
  <c r="K19" i="8" s="1"/>
  <c r="O110" i="5"/>
  <c r="L19" i="8" s="1"/>
  <c r="P110" i="5"/>
  <c r="M19" i="8" s="1"/>
  <c r="E104" i="5"/>
  <c r="F104" i="5"/>
  <c r="G104" i="5"/>
  <c r="D17" i="8" s="1"/>
  <c r="H104" i="5"/>
  <c r="E17" i="8" s="1"/>
  <c r="I104" i="5"/>
  <c r="F17" i="8" s="1"/>
  <c r="J104" i="5"/>
  <c r="G17" i="8" s="1"/>
  <c r="K104" i="5"/>
  <c r="H17" i="8" s="1"/>
  <c r="L104" i="5"/>
  <c r="I17" i="8" s="1"/>
  <c r="M104" i="5"/>
  <c r="J17" i="8" s="1"/>
  <c r="N104" i="5"/>
  <c r="K17" i="8" s="1"/>
  <c r="O104" i="5"/>
  <c r="L17" i="8" s="1"/>
  <c r="P104" i="5"/>
  <c r="M17" i="8" s="1"/>
  <c r="D104" i="5"/>
  <c r="C17" i="8" s="1"/>
  <c r="E92" i="5"/>
  <c r="F92" i="5"/>
  <c r="G92" i="5"/>
  <c r="D16" i="8" s="1"/>
  <c r="H92" i="5"/>
  <c r="E16" i="8" s="1"/>
  <c r="I92" i="5"/>
  <c r="F16" i="8" s="1"/>
  <c r="J92" i="5"/>
  <c r="G16" i="8" s="1"/>
  <c r="K92" i="5"/>
  <c r="H16" i="8" s="1"/>
  <c r="L92" i="5"/>
  <c r="I16" i="8" s="1"/>
  <c r="M92" i="5"/>
  <c r="J16" i="8" s="1"/>
  <c r="N92" i="5"/>
  <c r="K16" i="8" s="1"/>
  <c r="O92" i="5"/>
  <c r="L16" i="8" s="1"/>
  <c r="P92" i="5"/>
  <c r="M16" i="8" s="1"/>
  <c r="D92" i="5"/>
  <c r="C16" i="8" s="1"/>
  <c r="E87" i="5"/>
  <c r="F87" i="5"/>
  <c r="G87" i="5"/>
  <c r="D15" i="8" s="1"/>
  <c r="H87" i="5"/>
  <c r="E15" i="8" s="1"/>
  <c r="J87" i="5"/>
  <c r="G15" i="8" s="1"/>
  <c r="K87" i="5"/>
  <c r="H15" i="8" s="1"/>
  <c r="L87" i="5"/>
  <c r="I15" i="8" s="1"/>
  <c r="M87" i="5"/>
  <c r="J15" i="8" s="1"/>
  <c r="N87" i="5"/>
  <c r="K15" i="8" s="1"/>
  <c r="O87" i="5"/>
  <c r="L15" i="8" s="1"/>
  <c r="P87" i="5"/>
  <c r="M15" i="8" s="1"/>
  <c r="D87" i="5"/>
  <c r="C15" i="8" s="1"/>
  <c r="E83" i="5"/>
  <c r="F83" i="5"/>
  <c r="G83" i="5"/>
  <c r="D14" i="8" s="1"/>
  <c r="H83" i="5"/>
  <c r="E14" i="8" s="1"/>
  <c r="I83" i="5"/>
  <c r="F14" i="8" s="1"/>
  <c r="J83" i="5"/>
  <c r="G14" i="8" s="1"/>
  <c r="K83" i="5"/>
  <c r="H14" i="8" s="1"/>
  <c r="L83" i="5"/>
  <c r="I14" i="8" s="1"/>
  <c r="M83" i="5"/>
  <c r="J14" i="8" s="1"/>
  <c r="N83" i="5"/>
  <c r="K14" i="8" s="1"/>
  <c r="O83" i="5"/>
  <c r="L14" i="8" s="1"/>
  <c r="P83" i="5"/>
  <c r="M14" i="8" s="1"/>
  <c r="D83" i="5"/>
  <c r="C14" i="8" s="1"/>
  <c r="E76" i="5"/>
  <c r="F76" i="5"/>
  <c r="G76" i="5"/>
  <c r="D13" i="8" s="1"/>
  <c r="H76" i="5"/>
  <c r="E13" i="8" s="1"/>
  <c r="I76" i="5"/>
  <c r="F13" i="8" s="1"/>
  <c r="J76" i="5"/>
  <c r="G13" i="8" s="1"/>
  <c r="K76" i="5"/>
  <c r="H13" i="8" s="1"/>
  <c r="L76" i="5"/>
  <c r="I13" i="8" s="1"/>
  <c r="M76" i="5"/>
  <c r="J13" i="8" s="1"/>
  <c r="N76" i="5"/>
  <c r="K13" i="8" s="1"/>
  <c r="O76" i="5"/>
  <c r="L13" i="8" s="1"/>
  <c r="P76" i="5"/>
  <c r="M13" i="8" s="1"/>
  <c r="D76" i="5"/>
  <c r="C13" i="8" s="1"/>
  <c r="P69" i="5"/>
  <c r="M12" i="8" s="1"/>
  <c r="E69" i="5"/>
  <c r="F69" i="5"/>
  <c r="G69" i="5"/>
  <c r="D12" i="8" s="1"/>
  <c r="H69" i="5"/>
  <c r="E12" i="8" s="1"/>
  <c r="I69" i="5"/>
  <c r="F12" i="8" s="1"/>
  <c r="J69" i="5"/>
  <c r="G12" i="8" s="1"/>
  <c r="K69" i="5"/>
  <c r="H12" i="8" s="1"/>
  <c r="L69" i="5"/>
  <c r="I12" i="8" s="1"/>
  <c r="M69" i="5"/>
  <c r="J12" i="8" s="1"/>
  <c r="N69" i="5"/>
  <c r="K12" i="8" s="1"/>
  <c r="O69" i="5"/>
  <c r="L12" i="8" s="1"/>
  <c r="D69" i="5"/>
  <c r="C12" i="8" s="1"/>
  <c r="D11" i="8"/>
  <c r="G11" i="8"/>
  <c r="H11" i="8"/>
  <c r="I11" i="8"/>
  <c r="C11" i="8"/>
  <c r="E60" i="5"/>
  <c r="F60" i="5"/>
  <c r="G60" i="5"/>
  <c r="D10" i="8" s="1"/>
  <c r="H60" i="5"/>
  <c r="E10" i="8" s="1"/>
  <c r="I60" i="5"/>
  <c r="F10" i="8" s="1"/>
  <c r="J60" i="5"/>
  <c r="G10" i="8" s="1"/>
  <c r="K60" i="5"/>
  <c r="H10" i="8" s="1"/>
  <c r="L60" i="5"/>
  <c r="I10" i="8" s="1"/>
  <c r="M60" i="5"/>
  <c r="J10" i="8" s="1"/>
  <c r="N60" i="5"/>
  <c r="K10" i="8" s="1"/>
  <c r="O60" i="5"/>
  <c r="L10" i="8" s="1"/>
  <c r="P60" i="5"/>
  <c r="M10" i="8" s="1"/>
  <c r="D60" i="5"/>
  <c r="C10" i="8" s="1"/>
  <c r="J47" i="5"/>
  <c r="G9" i="8" s="1"/>
  <c r="K47" i="5"/>
  <c r="H9" i="8" s="1"/>
  <c r="L47" i="5"/>
  <c r="I9" i="8" s="1"/>
  <c r="M47" i="5"/>
  <c r="J9" i="8" s="1"/>
  <c r="N47" i="5"/>
  <c r="K9" i="8" s="1"/>
  <c r="O47" i="5"/>
  <c r="L9" i="8" s="1"/>
  <c r="P47" i="5"/>
  <c r="M9" i="8" s="1"/>
  <c r="E47" i="5"/>
  <c r="F47" i="5"/>
  <c r="G47" i="5"/>
  <c r="D9" i="8" s="1"/>
  <c r="H47" i="5"/>
  <c r="E9" i="8" s="1"/>
  <c r="I47" i="5"/>
  <c r="F9" i="8" s="1"/>
  <c r="D47" i="5"/>
  <c r="D21" i="5"/>
  <c r="E21" i="5"/>
  <c r="F21" i="5"/>
  <c r="G21" i="5"/>
  <c r="H21" i="5"/>
  <c r="C21" i="5"/>
  <c r="D12" i="5"/>
  <c r="E12" i="5"/>
  <c r="I10" i="10" s="1"/>
  <c r="F12" i="5"/>
  <c r="G12" i="5"/>
  <c r="H12" i="5"/>
  <c r="C12" i="5"/>
  <c r="G162" i="5"/>
  <c r="G161" i="5"/>
  <c r="G160" i="5"/>
  <c r="L154" i="5"/>
  <c r="K154" i="5"/>
  <c r="J154" i="5"/>
  <c r="H154" i="5"/>
  <c r="G154" i="5"/>
  <c r="F154" i="5"/>
  <c r="D154" i="5"/>
  <c r="C154" i="5"/>
  <c r="B154" i="5"/>
  <c r="M153" i="5"/>
  <c r="I153" i="5"/>
  <c r="E153" i="5"/>
  <c r="M152" i="5"/>
  <c r="I152" i="5"/>
  <c r="E152" i="5"/>
  <c r="M151" i="5"/>
  <c r="I151" i="5"/>
  <c r="E151" i="5"/>
  <c r="M150" i="5"/>
  <c r="I150" i="5"/>
  <c r="E150" i="5"/>
  <c r="I149" i="5"/>
  <c r="E149" i="5"/>
  <c r="G140" i="5"/>
  <c r="G139" i="5"/>
  <c r="G138" i="5"/>
  <c r="D211" i="5" l="1"/>
  <c r="K43" i="4"/>
  <c r="L43" i="4"/>
  <c r="D133" i="5"/>
  <c r="G133" i="5"/>
  <c r="E156" i="4"/>
  <c r="D172" i="5"/>
  <c r="J133" i="5"/>
  <c r="M133" i="5"/>
  <c r="D111" i="5"/>
  <c r="L145" i="4"/>
  <c r="I13" i="2" s="1"/>
  <c r="I14" i="2" s="1"/>
  <c r="K145" i="4"/>
  <c r="H13" i="2" s="1"/>
  <c r="H14" i="2" s="1"/>
  <c r="J145" i="4"/>
  <c r="G13" i="2" s="1"/>
  <c r="G14" i="2" s="1"/>
  <c r="P145" i="4"/>
  <c r="M13" i="2" s="1"/>
  <c r="M14" i="2" s="1"/>
  <c r="O145" i="4"/>
  <c r="L13" i="2" s="1"/>
  <c r="L14" i="2" s="1"/>
  <c r="N145" i="4"/>
  <c r="K13" i="2" s="1"/>
  <c r="K14" i="2" s="1"/>
  <c r="M145" i="4"/>
  <c r="J13" i="2" s="1"/>
  <c r="J14" i="2" s="1"/>
  <c r="I145" i="4"/>
  <c r="F13" i="2" s="1"/>
  <c r="F14" i="2" s="1"/>
  <c r="H145" i="4"/>
  <c r="E13" i="2" s="1"/>
  <c r="G145" i="4"/>
  <c r="D13" i="2" s="1"/>
  <c r="F145" i="4"/>
  <c r="C13" i="2" s="1"/>
  <c r="D10" i="2"/>
  <c r="L20" i="8"/>
  <c r="P111" i="5"/>
  <c r="O111" i="5"/>
  <c r="N111" i="5"/>
  <c r="M111" i="5"/>
  <c r="L111" i="5"/>
  <c r="K111" i="5"/>
  <c r="J111" i="5"/>
  <c r="H111" i="5"/>
  <c r="F111" i="5"/>
  <c r="E111" i="5"/>
  <c r="G111" i="5"/>
  <c r="C9" i="8"/>
  <c r="C20" i="8" s="1"/>
  <c r="B10" i="10" s="1"/>
  <c r="H20" i="8"/>
  <c r="K20" i="8"/>
  <c r="M20" i="8"/>
  <c r="I20" i="8"/>
  <c r="G20" i="8"/>
  <c r="E20" i="8"/>
  <c r="D20" i="8"/>
  <c r="C10" i="10" s="1"/>
  <c r="J10" i="10" s="1"/>
  <c r="J20" i="8"/>
  <c r="C10" i="2"/>
  <c r="E154" i="5"/>
  <c r="M154" i="5"/>
  <c r="I154" i="5"/>
  <c r="D14" i="2" l="1"/>
  <c r="E10" i="10" s="1"/>
  <c r="G10" i="10" s="1"/>
  <c r="K10" i="10" s="1"/>
  <c r="C14" i="2"/>
  <c r="D10" i="10" s="1"/>
  <c r="F10" i="10" s="1"/>
  <c r="I87" i="5"/>
  <c r="I111" i="5" s="1"/>
  <c r="F15" i="8" l="1"/>
  <c r="F20" i="8" s="1"/>
  <c r="E17" i="4"/>
  <c r="E9" i="2" s="1"/>
  <c r="E14" i="2" s="1"/>
  <c r="H154" i="4"/>
  <c r="G156" i="4"/>
  <c r="H156" i="4" s="1"/>
</calcChain>
</file>

<file path=xl/sharedStrings.xml><?xml version="1.0" encoding="utf-8"?>
<sst xmlns="http://schemas.openxmlformats.org/spreadsheetml/2006/main" count="673" uniqueCount="362">
  <si>
    <t xml:space="preserve">Sl no. </t>
  </si>
  <si>
    <t>Areas/Sectors</t>
  </si>
  <si>
    <t>Cottage</t>
  </si>
  <si>
    <t xml:space="preserve">Micro </t>
  </si>
  <si>
    <t xml:space="preserve">Small </t>
  </si>
  <si>
    <t>Medium</t>
  </si>
  <si>
    <t xml:space="preserve">Poverty Alleviation  </t>
  </si>
  <si>
    <t xml:space="preserve">Crops </t>
  </si>
  <si>
    <t xml:space="preserve">Irrigation equipment </t>
  </si>
  <si>
    <t>Agro-equipment</t>
  </si>
  <si>
    <t>Live-stock &amp; poultry firm</t>
  </si>
  <si>
    <t xml:space="preserve">Fisheries </t>
  </si>
  <si>
    <t>Grain Storage &amp; marketing</t>
  </si>
  <si>
    <t>Total</t>
  </si>
  <si>
    <t>Name of the Quarter:</t>
  </si>
  <si>
    <t xml:space="preserve">Herbal cosmetic manufacturing industries </t>
  </si>
  <si>
    <t>100% local ingredients based milk processing industry</t>
  </si>
  <si>
    <t xml:space="preserve">Handicrafts, Handloom and alike </t>
  </si>
  <si>
    <t>Agro feed manufacturing industry</t>
  </si>
  <si>
    <t xml:space="preserve">Jute made products manufacturing industry </t>
  </si>
  <si>
    <t>Unani/Ayurvedic/Homeopathic manufacturing industries</t>
  </si>
  <si>
    <t>Rice processing industry</t>
  </si>
  <si>
    <t xml:space="preserve">Agro equipment manufacturing industry </t>
  </si>
  <si>
    <t>Production of bio pesticide, production of organic fertilizer</t>
  </si>
  <si>
    <t>Finance to Sustainable Agriculture</t>
  </si>
  <si>
    <t>Finance to Sustainable CMSME</t>
  </si>
  <si>
    <t>Products/Projects/Initiatives</t>
  </si>
  <si>
    <t xml:space="preserve">Investments in Green Bond </t>
  </si>
  <si>
    <t>Finance to clean air, clean water, zero emission of industrial waste, recovery and protection of water bodies, marshy lands, and expansion of green coastal belt</t>
  </si>
  <si>
    <t>Finance to Water Purification, Sustainable Sanitation, Water Blockage Mitigation</t>
  </si>
  <si>
    <t xml:space="preserve">Utilization of Climate Risk Fund for Community Investment for addressing Climate Resilience and disaster management in a concessional rate   </t>
  </si>
  <si>
    <t>Financing in Green/Clean transportation projects (cycles, green vehicles those run on wind, solar energy or bio-fuels etc.)</t>
  </si>
  <si>
    <t>Financing in Sand-witch Panel (Floating or Movable Houses in coastal areas or climate vulnerable zone)</t>
  </si>
  <si>
    <t xml:space="preserve">Financing in Govt. approved Eco-tourism project </t>
  </si>
  <si>
    <t>Socially Responsible Financing (SRF)</t>
  </si>
  <si>
    <t>Sub total of SRF linked to GF</t>
  </si>
  <si>
    <t xml:space="preserve">A. </t>
  </si>
  <si>
    <t xml:space="preserve">C. </t>
  </si>
  <si>
    <t>Grand Total (A+B)</t>
  </si>
  <si>
    <t>Forestation (Social/integrated/Agro/alike)</t>
  </si>
  <si>
    <t>Organic Farming</t>
  </si>
  <si>
    <t>Rooftop Agriculture/Vertical Farming or Gardening</t>
  </si>
  <si>
    <t>(i) Fish cultivation in cage (ii) Bio-flock fish cultivation (iii) Integrated Recycling System (IRS) fish cultivation</t>
  </si>
  <si>
    <t>Financing in coastal aquaculture</t>
  </si>
  <si>
    <t>Floating system cultivation</t>
  </si>
  <si>
    <t xml:space="preserve">Sub-Total </t>
  </si>
  <si>
    <t>B</t>
  </si>
  <si>
    <t>C</t>
  </si>
  <si>
    <t>SS</t>
  </si>
  <si>
    <t>DF</t>
  </si>
  <si>
    <t xml:space="preserve">Number </t>
  </si>
  <si>
    <t>Loan Disbursed</t>
  </si>
  <si>
    <t>Outstanding as of end of the Quarter</t>
  </si>
  <si>
    <t xml:space="preserve">Total </t>
  </si>
  <si>
    <t xml:space="preserve">Amount </t>
  </si>
  <si>
    <t>BL</t>
  </si>
  <si>
    <t>Number of Borrowers</t>
  </si>
  <si>
    <t>Classified</t>
  </si>
  <si>
    <t>Unclassified</t>
  </si>
  <si>
    <t>Standard</t>
  </si>
  <si>
    <t>SMA</t>
  </si>
  <si>
    <t>Solar Photovoltaic (PV) Assembly/ Manufacturing Plant</t>
  </si>
  <si>
    <t>Solar Photovoltaic (PV) Power Plant</t>
  </si>
  <si>
    <t>Solar Cooker Assembly /Manufacturing Plant</t>
  </si>
  <si>
    <t>Solar Water Heater Assembly/Manufacturing Plant</t>
  </si>
  <si>
    <t>Solar Air Heater &amp; Cooling System Assembly/Manufacturing Plant</t>
  </si>
  <si>
    <t>Large size biogas having capacity 26 cubic meter gas production to 200 cubic meter gas production per day and above</t>
  </si>
  <si>
    <t>Wind power plant</t>
  </si>
  <si>
    <t>Hydro Power Plant (Pico, Micro, Mini)</t>
  </si>
  <si>
    <t>Auto sensor power switch assembly Plant</t>
  </si>
  <si>
    <t>Energy efficient Cook Stove Assembly Plant</t>
  </si>
  <si>
    <t>LED Bulb/Tube Manufacturing/Assembly Plant</t>
  </si>
  <si>
    <t>Pyrolysis Oil/Bio-crude Oil/Bio Fuel Manufacturing Plant</t>
  </si>
  <si>
    <t>PET Bottle Recycling Plant</t>
  </si>
  <si>
    <t>Plastic Waste (PVC, PP, LDPE, HDPE,PS) Recycling Plant</t>
  </si>
  <si>
    <t>Paper Recycling Plant</t>
  </si>
  <si>
    <t>Recyclable Bag Manufacturing Plant</t>
  </si>
  <si>
    <t>Battery (Solar/Led Acid/Lithium Ion) Recycling Plant</t>
  </si>
  <si>
    <t>Compressed Block-Brick</t>
  </si>
  <si>
    <t>Foam Concrete Brick</t>
  </si>
  <si>
    <t>Auto-Green Bricks</t>
  </si>
  <si>
    <t>Autoclaved aerated concrete (AAC) Bricks</t>
  </si>
  <si>
    <t>Brick Kiln Industry (as defined by MoI)/Environment Friendly Brick Kiln Efficient Project (Hybrid Hoffman Kiln, Tunnel Kiln)</t>
  </si>
  <si>
    <t>Priority Green Products for Trading Sector</t>
  </si>
  <si>
    <t>Solar Home System</t>
  </si>
  <si>
    <t>Solar Pico Grid</t>
  </si>
  <si>
    <t>Solar Nano Grid</t>
  </si>
  <si>
    <t>Solar Micro Grid</t>
  </si>
  <si>
    <t>Solar Mini Grid</t>
  </si>
  <si>
    <t>Net Metering Rooftop Solar System</t>
  </si>
  <si>
    <t>Solar Irrigation Pumping System</t>
  </si>
  <si>
    <t>Solar Photovoltaic (PV)</t>
  </si>
  <si>
    <t>Solar Cooker</t>
  </si>
  <si>
    <t>Solar Water Heater</t>
  </si>
  <si>
    <t>Solar Air Heater &amp; Cooling System</t>
  </si>
  <si>
    <t>Bio Gas Plant Accessories</t>
  </si>
  <si>
    <t>Auto sensor power switch</t>
  </si>
  <si>
    <t>Energy efficient Cook Stove</t>
  </si>
  <si>
    <t>LED Bulb/Tube</t>
  </si>
  <si>
    <t>Pyrolysis Oil/Bio-crude Oil/Bio Fuel</t>
  </si>
  <si>
    <t>A</t>
  </si>
  <si>
    <t>Total (A)</t>
  </si>
  <si>
    <t>Jute-made products e.g. crafts, shopping bags, packaging bag</t>
  </si>
  <si>
    <t>Cane made products e.g. craft, furniture</t>
  </si>
  <si>
    <t>Biodegradable Waste Bag</t>
  </si>
  <si>
    <t>Reusable Grocery Bags</t>
  </si>
  <si>
    <t>Solar lantern</t>
  </si>
  <si>
    <t>Biodegradable Garden Pots</t>
  </si>
  <si>
    <t>Compostable Cutlery (Forks, Spoons, Knives and Tasters)</t>
  </si>
  <si>
    <t>Compostable Plates</t>
  </si>
  <si>
    <t>Portable Solar Charging Station</t>
  </si>
  <si>
    <t>Rechargeable batteries</t>
  </si>
  <si>
    <t>Reusable coffee filters</t>
  </si>
  <si>
    <t xml:space="preserve">Solar powered phone charger </t>
  </si>
  <si>
    <t>Reusable, non-plastic meal prep containers</t>
  </si>
  <si>
    <t>Wool footwear and runners</t>
  </si>
  <si>
    <t>Compostable and Biodegradable Baby Diapers</t>
  </si>
  <si>
    <t>Solar Powered Outdoor Speakers</t>
  </si>
  <si>
    <t>Natural stain remover and cleaner</t>
  </si>
  <si>
    <t>Reusable Coffee Cups</t>
  </si>
  <si>
    <t>Recycled Floor Mats</t>
  </si>
  <si>
    <t>Compostable Bowls</t>
  </si>
  <si>
    <t>Total (B)</t>
  </si>
  <si>
    <t>Products/Projects/ Initiatives</t>
  </si>
  <si>
    <t>D</t>
  </si>
  <si>
    <t>Recovery during the Quarter*</t>
  </si>
  <si>
    <t>Rescheduled during the Quarter</t>
  </si>
  <si>
    <t>*NB: Only Cash Recovery should be reported in the Recovery during the Quarter column.</t>
  </si>
  <si>
    <t>Green Finance</t>
  </si>
  <si>
    <t>Sl no.</t>
  </si>
  <si>
    <t>Green Category or Environment Friendly Sector</t>
  </si>
  <si>
    <t>Green or Environment Friendly Products/ Initiatives/Projects</t>
  </si>
  <si>
    <t>Rural Amount</t>
  </si>
  <si>
    <t>Urban Amount</t>
  </si>
  <si>
    <t>Total Amount</t>
  </si>
  <si>
    <t>Renewable Energy</t>
  </si>
  <si>
    <t>Solar Park</t>
  </si>
  <si>
    <t>Solar Photovoltaic (PV) Assembly/Manufacturing Plant</t>
  </si>
  <si>
    <t>Solar Water HeaterAssembly/Manufacturing Plant</t>
  </si>
  <si>
    <t>Solar Pump for Drinking Water</t>
  </si>
  <si>
    <t>Solar Cooker Assembly/Manufacturing Plant</t>
  </si>
  <si>
    <t>Solar Powered Cold Storage</t>
  </si>
  <si>
    <t>Small size biogas plants - 1.2, 1.6, 2.0, 2.4, 3.2 and 4.8 cubic meter gas production per day.</t>
  </si>
  <si>
    <t>Medium size biogas plant : capacity varies between 6 to 25 cubic meter gas production per day</t>
  </si>
  <si>
    <t>Integrated Cow Rearing and Setting up of Bio-gas Plant</t>
  </si>
  <si>
    <t>Wind Power Plant</t>
  </si>
  <si>
    <t>Hydro Power Plant</t>
  </si>
  <si>
    <t>Sub Total</t>
  </si>
  <si>
    <t>Energy &amp; Resource Efficiency</t>
  </si>
  <si>
    <t>Installation of Energy Auditor Certified machineries including boiler in industries for following purposes:</t>
  </si>
  <si>
    <t>ii. Resource Efficiency</t>
  </si>
  <si>
    <t>iv. Air ventilation and circulation efficiency</t>
  </si>
  <si>
    <t>Auto Sensor Power Switch Assembly Plant</t>
  </si>
  <si>
    <t>Energy Efficient Cook Stove Assembly Plant</t>
  </si>
  <si>
    <t>Energy Efficient Lime Kiln</t>
  </si>
  <si>
    <t>Improved Rice Parboiling System</t>
  </si>
  <si>
    <t>Alternative Energy</t>
  </si>
  <si>
    <t xml:space="preserve">Pyrolysis Oil/Bio-crude Oil/Bio Fuel Manufacturing Plant </t>
  </si>
  <si>
    <t>Liquid Waste Management</t>
  </si>
  <si>
    <t>Biological ETP</t>
  </si>
  <si>
    <t>Combination of Biological and Chemical ETP</t>
  </si>
  <si>
    <t>Conversion  of Chemical ETP into Combination of Biological and Chemical ETP</t>
  </si>
  <si>
    <t>Central ETP</t>
  </si>
  <si>
    <t>Waste Water Treatment Plant</t>
  </si>
  <si>
    <t>Sewage Water Treatment Plant</t>
  </si>
  <si>
    <t>Solid Waste Management</t>
  </si>
  <si>
    <t>Hazardous Waste Management Unit/Plant</t>
  </si>
  <si>
    <t>Medical Waste Management Unit/Plant</t>
  </si>
  <si>
    <t>E-Waste Management Unit/Plant</t>
  </si>
  <si>
    <t xml:space="preserve"> Sludge Management Unit/Plant</t>
  </si>
  <si>
    <t>Recycling &amp; Manufacturing of Recyclable Goods</t>
  </si>
  <si>
    <t>Plastic Waste (PVC, PP, LDPE, HDPE, PS) Recycling Plant</t>
  </si>
  <si>
    <t>Recyclable Poly Propylene Thread and Bag Manufacturing Plant</t>
  </si>
  <si>
    <t xml:space="preserve">Battery (Solar/Led Acid/Lithium Ion) Recycling Plant </t>
  </si>
  <si>
    <t>Environment Friendly Brick Production</t>
  </si>
  <si>
    <t>Environment Friendly/Brick Kiln Efficiency Improvement Project (Tunnel Kiln and HHK)</t>
  </si>
  <si>
    <t>Green/Environment Friendly Establishments</t>
  </si>
  <si>
    <t xml:space="preserve">Establishment/Installation 'Green Featuring' in the Buildings/Industries   </t>
  </si>
  <si>
    <t xml:space="preserve">Concerning Factory working environment and safety </t>
  </si>
  <si>
    <t>Earthworm compost manure production</t>
  </si>
  <si>
    <t>Palm oil production</t>
  </si>
  <si>
    <t>Organic manure production from slurry</t>
  </si>
  <si>
    <t>Grand Total</t>
  </si>
  <si>
    <t>Total Disbursed</t>
  </si>
  <si>
    <t xml:space="preserve">Total Outstanding </t>
  </si>
  <si>
    <t>Rural</t>
  </si>
  <si>
    <t>Urban</t>
  </si>
  <si>
    <t>Any kind of Loan other than Term loan</t>
  </si>
  <si>
    <t>Grand Total (Loans &amp; Advance)</t>
  </si>
  <si>
    <t xml:space="preserve"> Staff Loan</t>
  </si>
  <si>
    <t>Industry/Sector</t>
  </si>
  <si>
    <t>Number of Borrowers in Green Finance</t>
  </si>
  <si>
    <t>Disbursement in Green Finance</t>
  </si>
  <si>
    <t>Number of Borrowers in Total Finance</t>
  </si>
  <si>
    <t>Disbursement in Total Finance</t>
  </si>
  <si>
    <t xml:space="preserve">Cottage </t>
  </si>
  <si>
    <t>Small</t>
  </si>
  <si>
    <t>Large</t>
  </si>
  <si>
    <t>Others</t>
  </si>
  <si>
    <t>Third Gender</t>
  </si>
  <si>
    <t>Red</t>
  </si>
  <si>
    <t>Orange A</t>
  </si>
  <si>
    <t>Orange B</t>
  </si>
  <si>
    <t>Green</t>
  </si>
  <si>
    <t>Total Loans/ Investment</t>
  </si>
  <si>
    <t>Loans/Investment under ESDD</t>
  </si>
  <si>
    <t>*Ref: Schedule-1, The Environment Conservation Rules, 1997- http://extwprlegs1.fao.org/docs/pdf/bgd19918.pdf</t>
  </si>
  <si>
    <t>"Others" field has been given for the industrial units which are not categorized according to Schedule-1 of Environmental Conservation Rules 1997 (ECR 1997)".</t>
  </si>
  <si>
    <t>Number of finances rated</t>
  </si>
  <si>
    <t>Number of rated finances disbursed</t>
  </si>
  <si>
    <t>Amount of rated finances disbursed 
 (Taka in Million)</t>
  </si>
  <si>
    <t>Low</t>
  </si>
  <si>
    <t>High</t>
  </si>
  <si>
    <t>Agriculture activities involving farming, crop production</t>
  </si>
  <si>
    <t xml:space="preserve">Small sectors applicable for ESDD </t>
  </si>
  <si>
    <t xml:space="preserve">Medium sector </t>
  </si>
  <si>
    <t xml:space="preserve">Corporate Finance </t>
  </si>
  <si>
    <t xml:space="preserve">Project Finance </t>
  </si>
  <si>
    <t xml:space="preserve">Unclassified(UC) </t>
  </si>
  <si>
    <t xml:space="preserve">Classified </t>
  </si>
  <si>
    <t>B/L</t>
  </si>
  <si>
    <t xml:space="preserve"> Number</t>
  </si>
  <si>
    <t xml:space="preserve"> Amount</t>
  </si>
  <si>
    <t>Events</t>
  </si>
  <si>
    <t>Projects</t>
  </si>
  <si>
    <r>
      <t xml:space="preserve"> Emissions of Green House Gas (in Metric tons of CO</t>
    </r>
    <r>
      <rPr>
        <sz val="8"/>
        <color theme="1"/>
        <rFont val="Times New Roman"/>
        <family val="1"/>
      </rPr>
      <t>2</t>
    </r>
    <r>
      <rPr>
        <sz val="12"/>
        <color theme="1"/>
        <rFont val="Times New Roman"/>
        <family val="1"/>
      </rPr>
      <t>e )</t>
    </r>
  </si>
  <si>
    <t xml:space="preserve">Total Net Emissions  
</t>
  </si>
  <si>
    <t xml:space="preserve">Total Reduction 
</t>
  </si>
  <si>
    <t>Number of Branches</t>
  </si>
  <si>
    <t>Number of Solar Powered Branches</t>
  </si>
  <si>
    <t>Number of Branches with Rainwater Harvesting</t>
  </si>
  <si>
    <t>Number of Branches with Solid Waste Management
System</t>
  </si>
  <si>
    <t>Number of BB Accreditated Green Branches</t>
  </si>
  <si>
    <t>Number of ATM Booths</t>
  </si>
  <si>
    <t>Number of Solar Powered ATM Booths</t>
  </si>
  <si>
    <t xml:space="preserve">Number of Agent Outlets </t>
  </si>
  <si>
    <t xml:space="preserve">Number of Solar Powered Agent Outlets </t>
  </si>
  <si>
    <t>Total number of Accounts</t>
  </si>
  <si>
    <t>Number of Accounts using Internet Banking</t>
  </si>
  <si>
    <t>Number of Accounts using Smart-Phone App-based Banking</t>
  </si>
  <si>
    <t>Number of Online Branches</t>
  </si>
  <si>
    <t>Total number of MFS Accounts</t>
  </si>
  <si>
    <t>Other Regions</t>
  </si>
  <si>
    <t>Number of Training Organized</t>
  </si>
  <si>
    <t>Number of Employees Trained</t>
  </si>
  <si>
    <t>Number of CustomersTrained</t>
  </si>
  <si>
    <t>Yes</t>
  </si>
  <si>
    <t>Particulars</t>
  </si>
  <si>
    <t>Sustainable Linked Finance</t>
  </si>
  <si>
    <t>Total Sustainable Finance</t>
  </si>
  <si>
    <t>Achievement GF</t>
  </si>
  <si>
    <t>Achievement SF</t>
  </si>
  <si>
    <t xml:space="preserve">Total Amount </t>
  </si>
  <si>
    <t>Financing against Work Order related to Liquid/Solid Waste Management/Disposal Project by Govt./Local Govt. entity</t>
  </si>
  <si>
    <t xml:space="preserve">Sl No. </t>
  </si>
  <si>
    <t>6=2+4</t>
  </si>
  <si>
    <t>7=3+5</t>
  </si>
  <si>
    <t>Total Term Loan Disbursement (excl. staff loan)</t>
  </si>
  <si>
    <t>11=(7/9)*100</t>
  </si>
  <si>
    <t>10=(3/8)*100</t>
  </si>
  <si>
    <t>Men</t>
  </si>
  <si>
    <t>Women</t>
  </si>
  <si>
    <t xml:space="preserve">Gender </t>
  </si>
  <si>
    <t>Green Agriculture</t>
  </si>
  <si>
    <t xml:space="preserve">Fish cultivation in cage </t>
  </si>
  <si>
    <t xml:space="preserve">Bio-flock fish cultivation </t>
  </si>
  <si>
    <t>Green CMSME</t>
  </si>
  <si>
    <t>Financing in Cottage Industry</t>
  </si>
  <si>
    <t>Green SRF</t>
  </si>
  <si>
    <t xml:space="preserve">Total Term Loan </t>
  </si>
  <si>
    <t>Concessional Loans</t>
  </si>
  <si>
    <t>Grand Total of GF</t>
  </si>
  <si>
    <t>Green Socially Responsible Financing (SRF)</t>
  </si>
  <si>
    <t>Working Capital &amp; Demand Loan of Green Products/Projects/Initiatives</t>
  </si>
  <si>
    <t>Priority Green/Eco-Freiendly Products for Trading Sector</t>
  </si>
  <si>
    <t>E</t>
  </si>
  <si>
    <t>Grand Total of SLF (A+B+C+D+E)</t>
  </si>
  <si>
    <t xml:space="preserve">Any kind of Loan other than Term loan </t>
  </si>
  <si>
    <t>Green Banking Reporting Format (Quarterly)</t>
  </si>
  <si>
    <t xml:space="preserve">Investment in Impact Fund </t>
  </si>
  <si>
    <t>Amount</t>
  </si>
  <si>
    <t>Total Finance (excl. staff loan)</t>
  </si>
  <si>
    <t>Investment in Green SUKUK</t>
  </si>
  <si>
    <t>Financing in Orphanage/Child Rehabilitation Center/Old Age Home</t>
  </si>
  <si>
    <t>(Amount in BDT Million)</t>
  </si>
  <si>
    <t>Large size biogas plant having capacity 26 cubic meter gas production per day to 200 cubic meter gas production per day and above.</t>
  </si>
  <si>
    <t>i. Energy Efficiency</t>
  </si>
  <si>
    <t>iii. Heat and temperature management</t>
  </si>
  <si>
    <t>v. Waste Heat Recovery System/Unit</t>
  </si>
  <si>
    <t>Priority Eco-Freiendly Products/Projects/Initiatives for Trading Sector</t>
  </si>
  <si>
    <t>Recycling &amp; Recyclable goods</t>
  </si>
  <si>
    <t>Sustainable Linked Finance (SLF) Reporting Format (Quarterly)</t>
  </si>
  <si>
    <t>Total Green Investment</t>
  </si>
  <si>
    <t>Total  Investment of Banks/FIs</t>
  </si>
  <si>
    <t>Sustainable Finance</t>
  </si>
  <si>
    <t xml:space="preserve">Green Equity </t>
  </si>
  <si>
    <t>Shareholders’ Equity</t>
  </si>
  <si>
    <t xml:space="preserve">Number of decision taken by the BoD/(Regional Office/SMT in case of FCBs) in SF? </t>
  </si>
  <si>
    <t>Number of decision taken by the BoD/(Regional Office/SMT in case of FCBs) in GF?</t>
  </si>
  <si>
    <t xml:space="preserve">Number of decision taken by the BoD/(Regional Office/SMT in case of foreign banks) in Green Banking activities other than GF? </t>
  </si>
  <si>
    <t xml:space="preserve">Number of decision taken by the Risk Management Committee of BoD/(Regional Office/SMT in case of foreign banks) in SF? </t>
  </si>
  <si>
    <t xml:space="preserve">MIS for ESRM? (Yes/No) </t>
  </si>
  <si>
    <t xml:space="preserve">MIS for SF? (Yes/No) </t>
  </si>
  <si>
    <t xml:space="preserve">MIS for CRF? (Yes/No) </t>
  </si>
  <si>
    <t xml:space="preserve">Review the SF policies/strategies as per ICC guidelines of BB?(Yes/No) </t>
  </si>
  <si>
    <t xml:space="preserve">Steps taken for capacity building of employee? (Yes/No) </t>
  </si>
  <si>
    <t xml:space="preserve">Steps taken for awareness building of customers? (Yes/No) </t>
  </si>
  <si>
    <t xml:space="preserve">Does the institution’s website contain a specific section separated for Sustainable Finance/Banking related issue? (Yes/No) </t>
  </si>
  <si>
    <t xml:space="preserve">Does the institution’s annual report contain a specific section separated for Sustainable Finance/Banking related issue? (Yes/No) </t>
  </si>
  <si>
    <t xml:space="preserve">Reporting to SFD/Compliance with time to time SFD instructions in due time? (Yes/No) </t>
  </si>
  <si>
    <t>Qualitative Components of Sustainable Finance Report (Quarterly)</t>
  </si>
  <si>
    <t>Top Sheet of Sustainable Finance (SF) Report (Quarterly)</t>
  </si>
  <si>
    <t>Summary Sheet of Green Finance (GF) Report (Quarterly)</t>
  </si>
  <si>
    <t>Summary Sheet of Sustainable Linked Finance (SLF) Report (Quarterly)</t>
  </si>
  <si>
    <t>Stainless Steel, Bamboo, Thermal Water Bottle</t>
  </si>
  <si>
    <t>Floating system cultivation, Hydroponic cultivation/farming</t>
  </si>
  <si>
    <t>Horticulture processing industry</t>
  </si>
  <si>
    <t>Bran wood projects</t>
  </si>
  <si>
    <t xml:space="preserve">Financing in trading of green and agro products using ICT/online/e-business platform (as recognized by BB) </t>
  </si>
  <si>
    <t>Financing in Green/Clean transportation projects (cycles, green vehicles those run on wind, solar energy, electricity or bio-fuels etc.)</t>
  </si>
  <si>
    <t xml:space="preserve">Establishment of Green Industry certified by appropriate authority </t>
  </si>
  <si>
    <t xml:space="preserve">Establishment of Green Building certified by appropriate authority </t>
  </si>
  <si>
    <t>Solar Panel/Solar Home System</t>
  </si>
  <si>
    <t xml:space="preserve">Green Industry established or being established under green-building rating system certified by appropriate authority </t>
  </si>
  <si>
    <t>Financing/Investment in MFI (MRA Regulated)/NGO (Govt. Approved) Linkage Mode  for capacity building, employment generation including self employment</t>
  </si>
  <si>
    <t>Dhaka Region</t>
  </si>
  <si>
    <t>Name of the Bank/FI:</t>
  </si>
  <si>
    <t>Biodegradable toilet towels, tissues and women hygiene</t>
  </si>
  <si>
    <t>Compost Production from City/Municipal  Waste Plant</t>
  </si>
  <si>
    <t>Methane Recovery and Power Production from City/Municipal  Waste Plant</t>
  </si>
  <si>
    <t xml:space="preserve">Community Investment for addressing Climate Resilience and Disaster Management in a concessional rate (finance to clean air, clean water, minimizing industrial and municipal waste, recovery and protection of water bodies, marshy lands, expansion of green coastal belt, water purification, sustainable sanitation, water blockage mitigation, soil and water salinity mitigation, river erosion prevention )  </t>
  </si>
  <si>
    <t>Electricity Consumption per employee (In million Tk)</t>
  </si>
  <si>
    <t>Water Consumption per employee (In million Tk)</t>
  </si>
  <si>
    <t>Paper Usage per employee (In million Tk)</t>
  </si>
  <si>
    <t>Transport expenses for official purpose per employee (In million Tk)</t>
  </si>
  <si>
    <t>Total Classified</t>
  </si>
  <si>
    <t>1. Information on Total Finance (Including Green Finance)</t>
  </si>
  <si>
    <t>2. Information on Total  Green Finance</t>
  </si>
  <si>
    <t>3. Total Green Finance (Sector &amp; Product/Projects/Initiatives-wise)</t>
  </si>
  <si>
    <t>4. Total Green Finance by Gender Type</t>
  </si>
  <si>
    <t>5. Industry-wise Green &amp; Total Finance</t>
  </si>
  <si>
    <t>6. Environmental Classification of Finances (Number)*</t>
  </si>
  <si>
    <t>7. Environmental &amp; Social Risk Management</t>
  </si>
  <si>
    <t xml:space="preserve">8. Non-Performing Loans/Investment </t>
  </si>
  <si>
    <t>9. Climate Risk Fund</t>
  </si>
  <si>
    <t>10. Carbon Foot Print/Ecological Foot Print**</t>
  </si>
  <si>
    <t>11. Environmental Conservation in Business Centres</t>
  </si>
  <si>
    <t>12. Automation towards Green Banking</t>
  </si>
  <si>
    <t>13. Capacity Building on Green Banking</t>
  </si>
  <si>
    <t>14. Green Investment</t>
  </si>
  <si>
    <r>
      <t>Investment in Green Bond</t>
    </r>
    <r>
      <rPr>
        <sz val="12"/>
        <rFont val="Times New Roman"/>
        <family val="1"/>
      </rPr>
      <t xml:space="preserve"> </t>
    </r>
  </si>
  <si>
    <t>Integrated Recycling System (IRS) fish cultivation/Bottom clean fish cultivation</t>
  </si>
  <si>
    <t xml:space="preserve"> 1. Sustainable Agriculture</t>
  </si>
  <si>
    <t>2. Sustainable CMSME</t>
  </si>
  <si>
    <t>3. Sustainable Linked Socially Responsible Financing (SRF)</t>
  </si>
  <si>
    <t>4. Working Capital &amp; Demand Loan of Green Products/Projects/Initiatives</t>
  </si>
  <si>
    <t>5. Priority Green &amp; Eco-Freiendly Products for Trading Sector</t>
  </si>
  <si>
    <t>6. Total Sustainable Linked Finance by Gender Type</t>
  </si>
  <si>
    <r>
      <rPr>
        <b/>
        <sz val="12"/>
        <rFont val="Calisto MT"/>
        <family val="1"/>
      </rPr>
      <t>"Instructions:</t>
    </r>
    <r>
      <rPr>
        <sz val="12"/>
        <rFont val="Calisto MT"/>
        <family val="1"/>
      </rPr>
      <t xml:space="preserve">
1. This reporting format is to be duly filled in by Sustainable Finance Unit (Ref: SFD Circular No. 02/2016) of each bank/FI.
2. Filled in report along with a forwarding letter signed by Managing Director/CEO and Head of Sustainable Finance Unit of concerned bank must be submitted to 'General Manager, Sustainable Finance Department, Bangladesh Bank, Head Office' and the soft copy of the report through 'Web Upload' link under 'E-Services' of the website of Bangladesh Bank.
3. The sub-link for submitting the report under 'Web Upload' link will be termed as 'Sustainable Finance Report'.
4. 'One bank/FI, One User ID' rule will be followed to provide User IDs to banks for submitting this report through 'Web Upload'.
5. All pages of the hard copy of the report will be sealed and signed by Head of Sustainable Finance Unit of concerned bank/FI.
6. This report will have to be submitted on quarterly basis ('January-March', 'April-June', 'July-September', 'October-December') i.e. 4 times a year.
7. The hard copy of the report with forwarding must be reached to SFD, BB, HO within the last working day of the next month after the end of each quarter.
8. The soft copy of the report must be uploaded to aforesaid link within the last working day of the next month after the end of each quarter. The soft copy can be uploaded only once in every quarter. Before uploading, every bank/FI needs to put due scrutiny and diligence.
9. For any technical issues regarding the report, bank/FI will contact to the concerned official(s) of SFD, BB, HO.
</t>
    </r>
    <r>
      <rPr>
        <b/>
        <sz val="12"/>
        <rFont val="Calisto MT"/>
        <family val="1"/>
      </rPr>
      <t>Explanations:</t>
    </r>
    <r>
      <rPr>
        <sz val="12"/>
        <rFont val="Calisto MT"/>
        <family val="1"/>
      </rPr>
      <t xml:space="preserve">
1. The definition of 'Disbursed' and 'Outstanding' will be the same as the definition provided by BB.
2. The amount of 'Disbursed' will be for 'during the quarter' and the amount of 'Outstanding' will be for 'end of the quarter'.
3. 'Enterprises' will refer to 'all legal entities' except 'Individual person'.
4. 'Cottage &amp; Micro' and 'Small &amp; Medium' enterprises will be classified according to the definition given by SME and Special Programmes Department of BB from time to time. Other than 'Cottage &amp; Micro' and 'Small &amp; Medium', all enterprises will be 'Large'.
5. Definition of different types of Loan Classification and Provisioning will be the same as the definition provided by BB.
6. Definition of Loan Rescheduling will be the same as the definition provided by the Policy of BB.
7. Input for Table 7 of 'Green Banking' sheet have to be given in accordance with Guidelines on ESRM for Banks and FIs (Ref: SFD Circular No. 02/2017 and subsequent amendment).
8. Input for Table 9 of 'Green Banking' sheet have to be given in accordance with Climate Risk Fund Policy of BB (Ref: GBCSRD Circular No. 04/2017 and its subsequent amendment). 
9. Input for Table 11 &amp; 12 of 'Green Banking' will reflect the cumulative figure.                                                                                                                                                                                                                             
10. No. of account in Table No. 12 of 'Green Banking' should be the No. of Deposit Account.
11. 'Header' of the worksheets is to be customized before submission." </t>
    </r>
  </si>
  <si>
    <t>Total Number of Borrowers</t>
  </si>
  <si>
    <t>United Finance Limited</t>
  </si>
  <si>
    <t>Q3</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</si>
</sst>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2"/>
      <color theme="1"/>
      <name val="Times New Roman"/>
      <family val="1"/>
    </font>
    <font>
      <b/>
      <sz val="12"/>
      <color theme="1"/>
      <name val="Times New Roman"/>
      <family val="1"/>
    </font>
    <font>
      <b/>
      <u/>
      <sz val="14"/>
      <color theme="1"/>
      <name val="Times New Roman"/>
      <family val="1"/>
    </font>
    <font>
      <sz val="11"/>
      <color theme="1"/>
      <name val="Times New Roman"/>
      <family val="1"/>
    </font>
    <font>
      <b/>
      <sz val="11"/>
      <color theme="1"/>
      <name val="Times New Roman"/>
      <family val="1"/>
    </font>
    <font>
      <sz val="14"/>
      <color theme="1"/>
      <name val="Times New Roman"/>
      <family val="1"/>
    </font>
    <font>
      <sz val="16"/>
      <color theme="1"/>
      <name val="Calibri"/>
      <family val="2"/>
      <scheme val="minor"/>
    </font>
    <font>
      <sz val="11"/>
      <color theme="0"/>
      <name val="Calibri"/>
      <family val="2"/>
      <scheme val="minor"/>
    </font>
    <font>
      <b/>
      <sz val="12"/>
      <name val="Times New Roman"/>
      <family val="1"/>
    </font>
    <font>
      <b/>
      <sz val="11"/>
      <name val="Times New Roman"/>
      <family val="1"/>
    </font>
    <font>
      <sz val="11"/>
      <name val="Times New Roman"/>
      <family val="1"/>
    </font>
    <font>
      <sz val="12"/>
      <name val="Times New Roman"/>
      <family val="1"/>
    </font>
    <font>
      <sz val="11"/>
      <name val="Calibri"/>
      <family val="2"/>
      <scheme val="minor"/>
    </font>
    <font>
      <sz val="8"/>
      <color theme="1"/>
      <name val="Times New Roman"/>
      <family val="1"/>
    </font>
    <font>
      <sz val="11"/>
      <color theme="0"/>
      <name val="Times New Roman"/>
      <family val="1"/>
    </font>
    <font>
      <b/>
      <sz val="20"/>
      <color theme="1"/>
      <name val="Times New Roman"/>
      <family val="1"/>
    </font>
    <font>
      <b/>
      <sz val="14"/>
      <color theme="1"/>
      <name val="Times New Roman"/>
      <family val="1"/>
    </font>
    <font>
      <b/>
      <sz val="14"/>
      <color rgb="FF000000"/>
      <name val="Times New Roman"/>
      <family val="1"/>
    </font>
    <font>
      <sz val="12"/>
      <color rgb="FF002060"/>
      <name val="Times New Roman"/>
      <family val="1"/>
    </font>
    <font>
      <b/>
      <sz val="10"/>
      <color theme="1"/>
      <name val="Times New Roman"/>
      <family val="1"/>
    </font>
    <font>
      <b/>
      <sz val="22"/>
      <color theme="1"/>
      <name val="Times New Roman"/>
      <family val="1"/>
    </font>
    <font>
      <b/>
      <sz val="18"/>
      <color theme="1"/>
      <name val="Times New Roman"/>
      <family val="1"/>
    </font>
    <font>
      <b/>
      <sz val="18"/>
      <name val="Times New Roman"/>
      <family val="1"/>
    </font>
    <font>
      <b/>
      <sz val="18"/>
      <color theme="1"/>
      <name val="Calisto MT"/>
      <family val="1"/>
    </font>
    <font>
      <b/>
      <sz val="12"/>
      <name val="Calisto MT"/>
      <family val="1"/>
    </font>
    <font>
      <sz val="12"/>
      <name val="Calisto MT"/>
      <family val="1"/>
    </font>
    <font>
      <sz val="14"/>
      <name val="Calisto MT"/>
      <family val="1"/>
    </font>
  </fonts>
  <fills count="17">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
      <patternFill patternType="solid">
        <fgColor theme="6"/>
        <bgColor indexed="64"/>
      </patternFill>
    </fill>
    <fill>
      <patternFill patternType="solid">
        <fgColor theme="0"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theme="7"/>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CC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s>
  <cellStyleXfs count="1">
    <xf numFmtId="0" fontId="0" fillId="0" borderId="0"/>
  </cellStyleXfs>
  <cellXfs count="383">
    <xf numFmtId="0" fontId="0" fillId="0" borderId="0" xfId="0"/>
    <xf numFmtId="0" fontId="1" fillId="0" borderId="0" xfId="0" applyFont="1"/>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horizontal="center" vertical="top"/>
    </xf>
    <xf numFmtId="0" fontId="1" fillId="0" borderId="0" xfId="0" applyFont="1" applyAlignment="1">
      <alignment horizontal="justify" wrapText="1"/>
    </xf>
    <xf numFmtId="0" fontId="2" fillId="0" borderId="0" xfId="0" applyFont="1"/>
    <xf numFmtId="0" fontId="4" fillId="0" borderId="0" xfId="0" applyFont="1"/>
    <xf numFmtId="0" fontId="4" fillId="0" borderId="0" xfId="0" applyFont="1" applyAlignment="1">
      <alignment wrapText="1"/>
    </xf>
    <xf numFmtId="0" fontId="1" fillId="2" borderId="1" xfId="0" applyFont="1" applyFill="1" applyBorder="1"/>
    <xf numFmtId="0" fontId="1" fillId="0" borderId="0" xfId="0" applyFont="1" applyAlignment="1">
      <alignment wrapText="1"/>
    </xf>
    <xf numFmtId="0" fontId="1" fillId="0" borderId="0" xfId="0" applyFont="1" applyBorder="1"/>
    <xf numFmtId="0" fontId="3" fillId="6" borderId="0" xfId="0" applyFont="1" applyFill="1" applyBorder="1" applyAlignment="1">
      <alignment horizontal="center"/>
    </xf>
    <xf numFmtId="0" fontId="1" fillId="6" borderId="0" xfId="0" applyFont="1" applyFill="1"/>
    <xf numFmtId="0" fontId="1" fillId="5" borderId="1" xfId="0" applyFont="1" applyFill="1" applyBorder="1"/>
    <xf numFmtId="0" fontId="1" fillId="5" borderId="1" xfId="0" applyFont="1" applyFill="1" applyBorder="1" applyAlignment="1">
      <alignment horizontal="center" vertical="top"/>
    </xf>
    <xf numFmtId="0" fontId="1" fillId="7" borderId="1" xfId="0" applyFont="1" applyFill="1" applyBorder="1" applyAlignment="1">
      <alignment horizontal="center" vertical="top"/>
    </xf>
    <xf numFmtId="0" fontId="1" fillId="0" borderId="0" xfId="0" applyFont="1" applyAlignment="1">
      <alignment horizontal="justify"/>
    </xf>
    <xf numFmtId="0" fontId="1" fillId="2" borderId="5" xfId="0" applyFont="1" applyFill="1" applyBorder="1" applyAlignment="1">
      <alignment horizontal="center" wrapText="1"/>
    </xf>
    <xf numFmtId="0" fontId="4" fillId="0" borderId="1" xfId="0" applyFont="1" applyBorder="1"/>
    <xf numFmtId="0" fontId="4" fillId="2" borderId="1" xfId="0" applyFont="1" applyFill="1" applyBorder="1"/>
    <xf numFmtId="0" fontId="4" fillId="0" borderId="1" xfId="0" applyFont="1" applyBorder="1" applyAlignment="1">
      <alignment wrapText="1"/>
    </xf>
    <xf numFmtId="0" fontId="4" fillId="0" borderId="1" xfId="0" applyFont="1" applyBorder="1" applyAlignment="1">
      <alignment horizontal="center"/>
    </xf>
    <xf numFmtId="0" fontId="4" fillId="8" borderId="1" xfId="0" applyFont="1" applyFill="1" applyBorder="1"/>
    <xf numFmtId="0" fontId="1" fillId="8" borderId="1" xfId="0" applyFont="1" applyFill="1" applyBorder="1"/>
    <xf numFmtId="0" fontId="1" fillId="2" borderId="1" xfId="0" applyFont="1" applyFill="1" applyBorder="1" applyAlignment="1">
      <alignment horizontal="center"/>
    </xf>
    <xf numFmtId="0" fontId="4" fillId="8" borderId="4" xfId="0" applyFont="1" applyFill="1" applyBorder="1"/>
    <xf numFmtId="0" fontId="1" fillId="7" borderId="4" xfId="0" applyFont="1" applyFill="1" applyBorder="1"/>
    <xf numFmtId="0" fontId="1" fillId="6" borderId="1" xfId="0" applyFont="1" applyFill="1" applyBorder="1" applyAlignment="1">
      <alignment horizontal="center" vertical="top"/>
    </xf>
    <xf numFmtId="0" fontId="1" fillId="2" borderId="1" xfId="0" applyFont="1" applyFill="1" applyBorder="1" applyAlignment="1">
      <alignment horizontal="center" vertical="top"/>
    </xf>
    <xf numFmtId="0" fontId="11" fillId="0" borderId="0" xfId="0" applyFont="1"/>
    <xf numFmtId="0" fontId="10" fillId="0" borderId="0" xfId="0" applyFont="1" applyAlignment="1">
      <alignment horizontal="center" vertical="top"/>
    </xf>
    <xf numFmtId="0" fontId="12" fillId="0" borderId="0" xfId="0" applyFont="1"/>
    <xf numFmtId="0" fontId="12" fillId="0" borderId="0" xfId="0" applyFont="1" applyAlignment="1">
      <alignment horizontal="center" vertical="top"/>
    </xf>
    <xf numFmtId="0" fontId="12" fillId="0" borderId="1" xfId="0" applyFont="1" applyBorder="1"/>
    <xf numFmtId="0" fontId="13" fillId="0" borderId="0" xfId="0" applyFont="1"/>
    <xf numFmtId="0" fontId="1" fillId="0" borderId="1" xfId="0" applyFont="1" applyBorder="1" applyAlignment="1" applyProtection="1">
      <alignment horizontal="left" vertical="top" wrapText="1"/>
    </xf>
    <xf numFmtId="3" fontId="9" fillId="0" borderId="1" xfId="0" applyNumberFormat="1" applyFont="1" applyBorder="1" applyAlignment="1" applyProtection="1">
      <alignment horizontal="center" vertical="top"/>
    </xf>
    <xf numFmtId="4" fontId="1" fillId="0" borderId="0" xfId="0" applyNumberFormat="1" applyFont="1" applyBorder="1" applyAlignment="1" applyProtection="1">
      <alignment horizontal="left" vertical="top"/>
    </xf>
    <xf numFmtId="4" fontId="1" fillId="0" borderId="0" xfId="0" applyNumberFormat="1" applyFont="1" applyBorder="1" applyAlignment="1" applyProtection="1">
      <alignment horizontal="center" vertical="top"/>
    </xf>
    <xf numFmtId="3" fontId="1" fillId="0" borderId="1" xfId="0" applyNumberFormat="1" applyFont="1" applyBorder="1" applyAlignment="1" applyProtection="1">
      <alignment horizontal="center" vertical="top"/>
      <protection locked="0"/>
    </xf>
    <xf numFmtId="4" fontId="1" fillId="0" borderId="1" xfId="0" applyNumberFormat="1" applyFont="1" applyBorder="1" applyAlignment="1" applyProtection="1">
      <alignment horizontal="center" vertical="top"/>
      <protection locked="0"/>
    </xf>
    <xf numFmtId="0" fontId="4" fillId="0" borderId="0" xfId="0" applyFont="1" applyProtection="1"/>
    <xf numFmtId="0" fontId="1" fillId="0" borderId="1" xfId="0" applyFont="1" applyBorder="1" applyAlignment="1" applyProtection="1">
      <alignment vertical="top" wrapText="1"/>
    </xf>
    <xf numFmtId="0" fontId="1" fillId="0" borderId="14" xfId="0" applyFont="1" applyBorder="1" applyAlignment="1" applyProtection="1">
      <alignment vertical="top" wrapText="1"/>
    </xf>
    <xf numFmtId="0" fontId="8" fillId="0" borderId="0" xfId="0" applyFont="1"/>
    <xf numFmtId="0" fontId="15" fillId="0" borderId="0" xfId="0" applyFont="1"/>
    <xf numFmtId="0" fontId="0" fillId="0" borderId="0" xfId="0" applyAlignment="1">
      <alignment horizontal="left"/>
    </xf>
    <xf numFmtId="0" fontId="1" fillId="0" borderId="1" xfId="0" applyFont="1" applyBorder="1" applyAlignment="1" applyProtection="1">
      <alignment vertical="top" wrapText="1"/>
      <protection locked="0"/>
    </xf>
    <xf numFmtId="4" fontId="1" fillId="6" borderId="0" xfId="0" applyNumberFormat="1" applyFont="1" applyFill="1" applyBorder="1" applyAlignment="1" applyProtection="1">
      <alignment horizontal="center" vertical="top"/>
    </xf>
    <xf numFmtId="3" fontId="1" fillId="6" borderId="1" xfId="0" applyNumberFormat="1" applyFont="1" applyFill="1" applyBorder="1" applyAlignment="1" applyProtection="1">
      <alignment horizontal="center" vertical="top"/>
      <protection locked="0"/>
    </xf>
    <xf numFmtId="4" fontId="1" fillId="6" borderId="1" xfId="0" applyNumberFormat="1" applyFont="1" applyFill="1" applyBorder="1" applyAlignment="1" applyProtection="1">
      <alignment horizontal="center" vertical="top"/>
      <protection locked="0"/>
    </xf>
    <xf numFmtId="0" fontId="1" fillId="6" borderId="20" xfId="0" applyFont="1" applyFill="1" applyBorder="1" applyAlignment="1" applyProtection="1">
      <alignment horizontal="center" vertical="top" wrapText="1"/>
    </xf>
    <xf numFmtId="4" fontId="1" fillId="6" borderId="18" xfId="0" applyNumberFormat="1" applyFont="1" applyFill="1" applyBorder="1" applyAlignment="1" applyProtection="1">
      <alignment horizontal="center" vertical="top"/>
      <protection locked="0"/>
    </xf>
    <xf numFmtId="0" fontId="1" fillId="6" borderId="1" xfId="0" applyFont="1" applyFill="1" applyBorder="1" applyAlignment="1" applyProtection="1">
      <alignment vertical="top" wrapText="1"/>
    </xf>
    <xf numFmtId="0" fontId="1" fillId="2" borderId="1" xfId="0" applyFont="1" applyFill="1" applyBorder="1" applyAlignment="1">
      <alignment horizontal="center" vertical="top" wrapText="1"/>
    </xf>
    <xf numFmtId="4" fontId="1" fillId="0" borderId="0" xfId="0" applyNumberFormat="1" applyFont="1" applyBorder="1" applyAlignment="1" applyProtection="1">
      <alignment vertical="top"/>
    </xf>
    <xf numFmtId="3" fontId="1" fillId="0" borderId="1" xfId="0" applyNumberFormat="1" applyFont="1" applyBorder="1" applyAlignment="1" applyProtection="1">
      <alignment vertical="top"/>
      <protection locked="0"/>
    </xf>
    <xf numFmtId="4" fontId="1" fillId="0" borderId="1" xfId="0" applyNumberFormat="1" applyFont="1" applyBorder="1" applyAlignment="1" applyProtection="1">
      <alignment vertical="top"/>
      <protection locked="0"/>
    </xf>
    <xf numFmtId="0" fontId="1" fillId="0" borderId="19" xfId="0" applyFont="1" applyBorder="1" applyAlignment="1" applyProtection="1">
      <alignment vertical="top" wrapText="1"/>
    </xf>
    <xf numFmtId="4" fontId="1" fillId="0" borderId="17" xfId="0" applyNumberFormat="1" applyFont="1" applyBorder="1" applyAlignment="1" applyProtection="1">
      <alignment vertical="top"/>
      <protection locked="0"/>
    </xf>
    <xf numFmtId="0" fontId="2" fillId="0" borderId="13" xfId="0" applyFont="1" applyBorder="1" applyAlignment="1">
      <alignment vertical="top"/>
    </xf>
    <xf numFmtId="0" fontId="2" fillId="2" borderId="1" xfId="0" applyFont="1" applyFill="1" applyBorder="1" applyAlignment="1">
      <alignment vertical="top" wrapText="1"/>
    </xf>
    <xf numFmtId="0" fontId="2" fillId="6" borderId="0" xfId="0" applyFont="1" applyFill="1" applyBorder="1" applyAlignment="1" applyProtection="1">
      <alignment vertical="top" wrapText="1"/>
    </xf>
    <xf numFmtId="0" fontId="2" fillId="0" borderId="1" xfId="0" applyFont="1" applyBorder="1" applyAlignment="1" applyProtection="1">
      <alignment vertical="top" wrapText="1"/>
    </xf>
    <xf numFmtId="0" fontId="2" fillId="6" borderId="1" xfId="0" applyFont="1" applyFill="1" applyBorder="1" applyAlignment="1" applyProtection="1">
      <alignment horizontal="center" vertical="top" wrapText="1"/>
    </xf>
    <xf numFmtId="0" fontId="2" fillId="0" borderId="1" xfId="0" applyFont="1" applyBorder="1" applyAlignment="1" applyProtection="1">
      <alignment horizontal="center" vertical="top" wrapText="1"/>
    </xf>
    <xf numFmtId="0" fontId="2" fillId="0" borderId="0" xfId="0" applyFont="1" applyBorder="1" applyAlignment="1">
      <alignment vertical="top"/>
    </xf>
    <xf numFmtId="0" fontId="6" fillId="6" borderId="0" xfId="0" applyFont="1" applyFill="1"/>
    <xf numFmtId="0" fontId="1" fillId="6" borderId="0" xfId="0" applyFont="1" applyFill="1" applyAlignment="1">
      <alignment wrapText="1"/>
    </xf>
    <xf numFmtId="0" fontId="1" fillId="6" borderId="0" xfId="0" applyFont="1" applyFill="1" applyBorder="1" applyAlignment="1" applyProtection="1">
      <alignment vertical="top"/>
    </xf>
    <xf numFmtId="0" fontId="1" fillId="6" borderId="0" xfId="0" applyFont="1" applyFill="1" applyBorder="1" applyAlignment="1" applyProtection="1">
      <alignment vertical="top" wrapText="1"/>
    </xf>
    <xf numFmtId="0" fontId="5" fillId="0" borderId="0" xfId="0" applyFont="1"/>
    <xf numFmtId="0" fontId="17" fillId="6" borderId="0" xfId="0" applyFont="1" applyFill="1" applyBorder="1" applyAlignment="1" applyProtection="1">
      <alignment horizontal="center" vertical="top"/>
    </xf>
    <xf numFmtId="0" fontId="17" fillId="6" borderId="0" xfId="0" applyFont="1" applyFill="1" applyBorder="1" applyAlignment="1" applyProtection="1">
      <alignment vertical="top"/>
    </xf>
    <xf numFmtId="0" fontId="4" fillId="0" borderId="0" xfId="0" applyFont="1" applyAlignment="1" applyProtection="1">
      <alignment vertical="top"/>
    </xf>
    <xf numFmtId="0" fontId="4" fillId="6" borderId="0" xfId="0" applyFont="1" applyFill="1" applyAlignment="1" applyProtection="1">
      <alignment vertical="top"/>
    </xf>
    <xf numFmtId="0" fontId="4" fillId="6" borderId="0" xfId="0" applyFont="1" applyFill="1" applyProtection="1"/>
    <xf numFmtId="0" fontId="2" fillId="0" borderId="1" xfId="0" applyFont="1" applyBorder="1" applyAlignment="1" applyProtection="1">
      <alignment vertical="top" wrapText="1"/>
      <protection locked="0"/>
    </xf>
    <xf numFmtId="0" fontId="9" fillId="6" borderId="0" xfId="0" applyFont="1" applyFill="1"/>
    <xf numFmtId="0" fontId="9" fillId="0" borderId="0" xfId="0" applyFont="1"/>
    <xf numFmtId="0" fontId="0" fillId="0" borderId="0" xfId="0" applyBorder="1"/>
    <xf numFmtId="0" fontId="10" fillId="2" borderId="4" xfId="0" applyFont="1" applyFill="1" applyBorder="1" applyAlignment="1">
      <alignment vertical="top" wrapText="1"/>
    </xf>
    <xf numFmtId="0" fontId="10" fillId="15" borderId="1" xfId="0" applyFont="1" applyFill="1" applyBorder="1" applyAlignment="1">
      <alignment horizontal="center" vertical="top"/>
    </xf>
    <xf numFmtId="0" fontId="9" fillId="0" borderId="1" xfId="0" applyFont="1" applyBorder="1" applyAlignment="1">
      <alignment horizontal="left" wrapText="1"/>
    </xf>
    <xf numFmtId="0" fontId="9" fillId="15" borderId="1" xfId="0" applyFont="1" applyFill="1" applyBorder="1" applyAlignment="1">
      <alignment horizontal="center" vertical="top"/>
    </xf>
    <xf numFmtId="0" fontId="1" fillId="15" borderId="1" xfId="0" applyFont="1" applyFill="1" applyBorder="1" applyAlignment="1" applyProtection="1">
      <alignment horizontal="center"/>
    </xf>
    <xf numFmtId="0" fontId="1" fillId="15" borderId="1" xfId="0" applyFont="1" applyFill="1" applyBorder="1" applyAlignment="1" applyProtection="1">
      <alignment horizontal="center" vertical="top"/>
    </xf>
    <xf numFmtId="3" fontId="1" fillId="6" borderId="1" xfId="0" applyNumberFormat="1" applyFont="1" applyFill="1" applyBorder="1" applyAlignment="1" applyProtection="1">
      <alignment vertical="top"/>
      <protection locked="0"/>
    </xf>
    <xf numFmtId="0" fontId="9" fillId="15" borderId="1" xfId="0" applyFont="1" applyFill="1" applyBorder="1" applyAlignment="1">
      <alignment vertical="top" wrapText="1"/>
    </xf>
    <xf numFmtId="0" fontId="9" fillId="0" borderId="1" xfId="0" applyFont="1" applyBorder="1"/>
    <xf numFmtId="0" fontId="9" fillId="0" borderId="1" xfId="0" applyFont="1" applyBorder="1" applyAlignment="1">
      <alignment wrapText="1"/>
    </xf>
    <xf numFmtId="0" fontId="2" fillId="0" borderId="1" xfId="0" applyFont="1" applyBorder="1" applyAlignment="1">
      <alignment horizontal="left"/>
    </xf>
    <xf numFmtId="0" fontId="9" fillId="2" borderId="4" xfId="0" applyFont="1" applyFill="1" applyBorder="1" applyAlignment="1">
      <alignment vertical="top" wrapText="1"/>
    </xf>
    <xf numFmtId="0" fontId="2" fillId="2" borderId="1" xfId="0" applyFont="1" applyFill="1" applyBorder="1" applyAlignment="1">
      <alignment horizontal="center" vertical="top"/>
    </xf>
    <xf numFmtId="0" fontId="1" fillId="15" borderId="1" xfId="0" applyFont="1" applyFill="1" applyBorder="1" applyAlignment="1" applyProtection="1">
      <alignment horizontal="center" vertical="top" wrapText="1"/>
    </xf>
    <xf numFmtId="0" fontId="19" fillId="0" borderId="1" xfId="0" applyFont="1" applyBorder="1" applyAlignment="1">
      <alignment horizontal="center" vertical="top" wrapText="1"/>
    </xf>
    <xf numFmtId="0" fontId="20" fillId="0" borderId="0" xfId="0" applyFont="1"/>
    <xf numFmtId="0" fontId="1" fillId="15" borderId="3" xfId="0" applyFont="1" applyFill="1" applyBorder="1" applyAlignment="1" applyProtection="1">
      <alignment horizontal="center" vertical="top" wrapText="1"/>
    </xf>
    <xf numFmtId="0" fontId="5" fillId="5" borderId="1" xfId="0" applyFont="1" applyFill="1" applyBorder="1" applyAlignment="1">
      <alignment horizontal="center"/>
    </xf>
    <xf numFmtId="0" fontId="5" fillId="2" borderId="1" xfId="0" applyFont="1" applyFill="1" applyBorder="1" applyAlignment="1">
      <alignment vertical="top"/>
    </xf>
    <xf numFmtId="0" fontId="1" fillId="0" borderId="1" xfId="0" applyFont="1" applyBorder="1" applyAlignment="1" applyProtection="1">
      <alignment vertical="top"/>
      <protection locked="0"/>
    </xf>
    <xf numFmtId="2" fontId="1" fillId="0" borderId="1" xfId="0" applyNumberFormat="1" applyFont="1" applyBorder="1" applyAlignment="1" applyProtection="1">
      <alignment horizontal="right" vertical="top" wrapText="1"/>
      <protection locked="0"/>
    </xf>
    <xf numFmtId="2" fontId="1" fillId="0" borderId="1" xfId="0" applyNumberFormat="1" applyFont="1" applyBorder="1" applyAlignment="1" applyProtection="1">
      <alignment horizontal="center" vertical="top" wrapText="1"/>
      <protection locked="0"/>
    </xf>
    <xf numFmtId="0" fontId="9" fillId="15" borderId="1" xfId="0" applyFont="1" applyFill="1" applyBorder="1" applyAlignment="1">
      <alignment horizontal="center" vertical="top" wrapText="1"/>
    </xf>
    <xf numFmtId="0" fontId="10" fillId="15" borderId="1" xfId="0" applyFont="1" applyFill="1" applyBorder="1" applyAlignment="1">
      <alignment horizontal="center" vertical="top" wrapText="1"/>
    </xf>
    <xf numFmtId="0" fontId="2" fillId="15" borderId="1" xfId="0" applyFont="1" applyFill="1" applyBorder="1" applyAlignment="1" applyProtection="1">
      <alignment horizontal="center" vertical="top" wrapText="1"/>
    </xf>
    <xf numFmtId="0" fontId="9" fillId="15" borderId="3" xfId="0" applyFont="1" applyFill="1" applyBorder="1" applyAlignment="1">
      <alignment vertical="top" wrapText="1"/>
    </xf>
    <xf numFmtId="0" fontId="9" fillId="15" borderId="4" xfId="0" applyFont="1" applyFill="1" applyBorder="1" applyAlignment="1">
      <alignment vertical="top" wrapText="1"/>
    </xf>
    <xf numFmtId="0" fontId="2" fillId="6" borderId="1" xfId="0" applyFont="1" applyFill="1" applyBorder="1" applyAlignment="1">
      <alignment horizontal="center" vertical="top" wrapText="1"/>
    </xf>
    <xf numFmtId="0" fontId="1" fillId="0" borderId="1" xfId="0" applyFont="1" applyBorder="1" applyAlignment="1">
      <alignment horizontal="center" vertical="top" wrapText="1"/>
    </xf>
    <xf numFmtId="0" fontId="2" fillId="2" borderId="1" xfId="0" applyFont="1" applyFill="1" applyBorder="1" applyAlignment="1">
      <alignment horizontal="center" vertical="top" wrapText="1"/>
    </xf>
    <xf numFmtId="0" fontId="5" fillId="0" borderId="0" xfId="0" applyFont="1" applyProtection="1"/>
    <xf numFmtId="0" fontId="2" fillId="0" borderId="0" xfId="0" applyFont="1" applyAlignment="1" applyProtection="1">
      <alignment horizontal="center"/>
    </xf>
    <xf numFmtId="0" fontId="2" fillId="0" borderId="0" xfId="0" applyFont="1" applyAlignment="1" applyProtection="1">
      <alignment vertical="top"/>
    </xf>
    <xf numFmtId="0" fontId="2" fillId="6" borderId="0" xfId="0" applyFont="1" applyFill="1" applyAlignment="1" applyProtection="1">
      <alignment horizontal="center" vertical="top"/>
    </xf>
    <xf numFmtId="0" fontId="2" fillId="0" borderId="0" xfId="0" applyFont="1" applyProtection="1"/>
    <xf numFmtId="0" fontId="2" fillId="6" borderId="0" xfId="0" applyFont="1" applyFill="1" applyBorder="1" applyAlignment="1" applyProtection="1">
      <alignment horizontal="center" vertical="center" wrapText="1"/>
    </xf>
    <xf numFmtId="0" fontId="4" fillId="6" borderId="0" xfId="0" applyFont="1" applyFill="1" applyBorder="1" applyProtection="1"/>
    <xf numFmtId="0" fontId="4" fillId="6" borderId="0" xfId="0" applyFont="1" applyFill="1" applyBorder="1" applyAlignment="1" applyProtection="1">
      <alignment horizontal="center" vertical="top"/>
    </xf>
    <xf numFmtId="0" fontId="4" fillId="0" borderId="0" xfId="0" applyFont="1" applyAlignment="1" applyProtection="1">
      <alignment vertical="top" wrapText="1"/>
    </xf>
    <xf numFmtId="0" fontId="16" fillId="6" borderId="2" xfId="0" applyFont="1" applyFill="1" applyBorder="1" applyAlignment="1" applyProtection="1">
      <alignment vertical="top"/>
    </xf>
    <xf numFmtId="0" fontId="5" fillId="0" borderId="0" xfId="0" applyFont="1" applyAlignment="1" applyProtection="1">
      <alignment vertical="top"/>
    </xf>
    <xf numFmtId="0" fontId="9" fillId="15" borderId="1" xfId="0" applyFont="1" applyFill="1" applyBorder="1" applyAlignment="1" applyProtection="1">
      <alignment horizontal="center" vertical="top" wrapText="1"/>
    </xf>
    <xf numFmtId="0" fontId="9" fillId="15" borderId="1" xfId="0" applyFont="1" applyFill="1" applyBorder="1" applyAlignment="1" applyProtection="1">
      <alignment horizontal="center" vertical="top"/>
    </xf>
    <xf numFmtId="0" fontId="1" fillId="6" borderId="1" xfId="0" applyFont="1" applyFill="1" applyBorder="1" applyAlignment="1" applyProtection="1">
      <alignment horizontal="justify" vertical="top" wrapText="1"/>
    </xf>
    <xf numFmtId="0" fontId="4" fillId="0" borderId="0" xfId="0" applyFont="1" applyBorder="1" applyProtection="1"/>
    <xf numFmtId="0" fontId="1" fillId="6" borderId="1" xfId="0" applyFont="1" applyFill="1" applyBorder="1" applyAlignment="1" applyProtection="1">
      <alignment vertical="top"/>
    </xf>
    <xf numFmtId="0" fontId="1" fillId="6" borderId="1" xfId="0" applyFont="1" applyFill="1" applyBorder="1" applyAlignment="1" applyProtection="1">
      <alignment horizontal="justify" vertical="top"/>
    </xf>
    <xf numFmtId="0" fontId="1" fillId="6" borderId="1" xfId="0" applyFont="1" applyFill="1" applyBorder="1" applyAlignment="1" applyProtection="1">
      <alignment horizontal="center" vertical="top"/>
    </xf>
    <xf numFmtId="0" fontId="2" fillId="0" borderId="1" xfId="0" applyFont="1" applyBorder="1" applyAlignment="1" applyProtection="1">
      <alignment horizontal="center" vertical="top"/>
    </xf>
    <xf numFmtId="0" fontId="1" fillId="2" borderId="1" xfId="0" applyFont="1" applyFill="1" applyBorder="1" applyAlignment="1" applyProtection="1">
      <alignment horizontal="center" vertical="top"/>
    </xf>
    <xf numFmtId="0" fontId="1" fillId="2" borderId="1" xfId="0" applyFont="1" applyFill="1" applyBorder="1" applyProtection="1"/>
    <xf numFmtId="0" fontId="2" fillId="2" borderId="1" xfId="0" applyFont="1" applyFill="1" applyBorder="1" applyAlignment="1" applyProtection="1">
      <alignment vertical="top" wrapText="1"/>
    </xf>
    <xf numFmtId="0" fontId="1" fillId="0" borderId="1" xfId="0" applyFont="1" applyBorder="1" applyAlignment="1" applyProtection="1">
      <alignment horizontal="center" vertical="top"/>
    </xf>
    <xf numFmtId="0" fontId="1" fillId="6" borderId="0" xfId="0" applyFont="1" applyFill="1" applyBorder="1" applyProtection="1"/>
    <xf numFmtId="0" fontId="1" fillId="6" borderId="0" xfId="0" applyFont="1" applyFill="1" applyBorder="1" applyAlignment="1" applyProtection="1">
      <alignment horizontal="center" vertical="top" wrapText="1"/>
    </xf>
    <xf numFmtId="0" fontId="1" fillId="6" borderId="0" xfId="0" applyFont="1" applyFill="1" applyBorder="1" applyAlignment="1" applyProtection="1">
      <alignment horizontal="center" wrapText="1"/>
    </xf>
    <xf numFmtId="0" fontId="2" fillId="0" borderId="0" xfId="0" applyFont="1" applyAlignment="1" applyProtection="1">
      <alignment wrapText="1"/>
    </xf>
    <xf numFmtId="0" fontId="10" fillId="6" borderId="0" xfId="0" applyFont="1" applyFill="1" applyBorder="1" applyAlignment="1" applyProtection="1">
      <alignment horizontal="center" vertical="top" wrapText="1"/>
    </xf>
    <xf numFmtId="0" fontId="4" fillId="0" borderId="0" xfId="0" applyFont="1" applyAlignment="1" applyProtection="1">
      <alignment horizontal="center"/>
    </xf>
    <xf numFmtId="0" fontId="1" fillId="5" borderId="1" xfId="0" applyFont="1" applyFill="1" applyBorder="1" applyAlignment="1" applyProtection="1">
      <alignment vertical="top" wrapText="1"/>
    </xf>
    <xf numFmtId="0" fontId="9" fillId="15" borderId="3" xfId="0" applyFont="1" applyFill="1" applyBorder="1" applyAlignment="1" applyProtection="1">
      <alignment horizontal="center" vertical="top" wrapText="1"/>
    </xf>
    <xf numFmtId="0" fontId="1" fillId="0" borderId="21" xfId="0" applyFont="1" applyBorder="1" applyAlignment="1" applyProtection="1">
      <alignment horizontal="justify" vertical="top"/>
    </xf>
    <xf numFmtId="0" fontId="0" fillId="0" borderId="0" xfId="0" applyAlignment="1" applyProtection="1">
      <alignment vertical="top"/>
    </xf>
    <xf numFmtId="0" fontId="1" fillId="0" borderId="0" xfId="0" applyFont="1" applyAlignment="1" applyProtection="1">
      <alignment horizontal="right"/>
    </xf>
    <xf numFmtId="0" fontId="4" fillId="6" borderId="1" xfId="0" applyFont="1" applyFill="1" applyBorder="1" applyProtection="1">
      <protection locked="0"/>
    </xf>
    <xf numFmtId="0" fontId="4" fillId="2" borderId="1" xfId="0" applyFont="1" applyFill="1" applyBorder="1" applyProtection="1">
      <protection locked="0"/>
    </xf>
    <xf numFmtId="0" fontId="1" fillId="0" borderId="1" xfId="0" applyFont="1" applyBorder="1" applyProtection="1">
      <protection locked="0"/>
    </xf>
    <xf numFmtId="0" fontId="1" fillId="6" borderId="1" xfId="0" applyFont="1" applyFill="1" applyBorder="1" applyProtection="1">
      <protection locked="0"/>
    </xf>
    <xf numFmtId="0" fontId="9" fillId="6" borderId="1" xfId="0" applyFont="1" applyFill="1" applyBorder="1" applyAlignment="1" applyProtection="1">
      <alignment vertical="top" wrapText="1"/>
      <protection locked="0"/>
    </xf>
    <xf numFmtId="0" fontId="2" fillId="6" borderId="1" xfId="0" applyFont="1" applyFill="1" applyBorder="1" applyAlignment="1" applyProtection="1">
      <alignment horizontal="center" vertical="top"/>
      <protection locked="0"/>
    </xf>
    <xf numFmtId="0" fontId="1" fillId="6" borderId="1" xfId="0" applyFont="1" applyFill="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 fillId="0" borderId="1" xfId="0" applyFont="1" applyBorder="1" applyAlignment="1" applyProtection="1">
      <alignment horizontal="center" vertical="top"/>
      <protection locked="0"/>
    </xf>
    <xf numFmtId="0" fontId="1" fillId="6" borderId="1" xfId="0" applyFont="1" applyFill="1" applyBorder="1" applyAlignment="1" applyProtection="1">
      <alignment vertical="top" wrapText="1"/>
      <protection locked="0"/>
    </xf>
    <xf numFmtId="0" fontId="1" fillId="0" borderId="1" xfId="0" applyFont="1" applyBorder="1" applyAlignment="1" applyProtection="1">
      <alignment horizontal="right" vertical="top" wrapText="1"/>
      <protection locked="0"/>
    </xf>
    <xf numFmtId="0" fontId="1" fillId="6" borderId="1" xfId="0" applyFont="1" applyFill="1" applyBorder="1" applyAlignment="1" applyProtection="1">
      <alignment horizontal="center" vertical="top"/>
      <protection locked="0"/>
    </xf>
    <xf numFmtId="0" fontId="0" fillId="0" borderId="0" xfId="0" applyProtection="1"/>
    <xf numFmtId="0" fontId="7" fillId="6" borderId="0" xfId="0" applyFont="1" applyFill="1" applyAlignment="1" applyProtection="1"/>
    <xf numFmtId="0" fontId="9" fillId="6" borderId="0" xfId="0" applyFont="1" applyFill="1" applyBorder="1" applyAlignment="1" applyProtection="1">
      <alignment wrapText="1"/>
    </xf>
    <xf numFmtId="0" fontId="13" fillId="0" borderId="0" xfId="0" applyFont="1" applyAlignment="1" applyProtection="1">
      <alignment wrapText="1"/>
    </xf>
    <xf numFmtId="0" fontId="9" fillId="2" borderId="1" xfId="0" applyFont="1" applyFill="1" applyBorder="1" applyProtection="1"/>
    <xf numFmtId="0" fontId="13" fillId="2" borderId="1" xfId="0" applyFont="1" applyFill="1" applyBorder="1" applyProtection="1"/>
    <xf numFmtId="0" fontId="0" fillId="6" borderId="0" xfId="0" applyFill="1" applyBorder="1" applyProtection="1"/>
    <xf numFmtId="0" fontId="0" fillId="6" borderId="0" xfId="0" applyFill="1" applyProtection="1"/>
    <xf numFmtId="0" fontId="4" fillId="0" borderId="0" xfId="0" applyFont="1" applyAlignment="1" applyProtection="1">
      <alignment wrapText="1"/>
      <protection locked="0"/>
    </xf>
    <xf numFmtId="0" fontId="1" fillId="0" borderId="1" xfId="0" applyFont="1" applyBorder="1" applyAlignment="1" applyProtection="1">
      <alignment horizontal="center" wrapText="1"/>
      <protection locked="0"/>
    </xf>
    <xf numFmtId="0" fontId="1" fillId="0" borderId="1" xfId="0" applyFont="1" applyBorder="1" applyAlignment="1" applyProtection="1">
      <alignment horizontal="center"/>
      <protection locked="0"/>
    </xf>
    <xf numFmtId="0" fontId="1" fillId="6" borderId="4" xfId="0" applyFont="1" applyFill="1" applyBorder="1" applyProtection="1">
      <protection locked="0"/>
    </xf>
    <xf numFmtId="0" fontId="10" fillId="6" borderId="1" xfId="0" applyFont="1" applyFill="1" applyBorder="1" applyAlignment="1" applyProtection="1">
      <alignment vertical="top" wrapText="1"/>
      <protection locked="0"/>
    </xf>
    <xf numFmtId="0" fontId="1" fillId="0" borderId="21" xfId="0" applyFont="1" applyBorder="1" applyAlignment="1" applyProtection="1">
      <alignment horizontal="left" vertical="top" wrapText="1"/>
    </xf>
    <xf numFmtId="0" fontId="9" fillId="15" borderId="1" xfId="0" applyFont="1" applyFill="1" applyBorder="1" applyAlignment="1" applyProtection="1">
      <alignment horizontal="center" vertical="top" wrapText="1"/>
    </xf>
    <xf numFmtId="0" fontId="9" fillId="15" borderId="1" xfId="0" applyFont="1" applyFill="1" applyBorder="1" applyAlignment="1" applyProtection="1">
      <alignment horizontal="center" vertical="top" wrapText="1"/>
    </xf>
    <xf numFmtId="0" fontId="9" fillId="15" borderId="4" xfId="0" applyFont="1" applyFill="1" applyBorder="1" applyAlignment="1" applyProtection="1">
      <alignment horizontal="center" vertical="top" wrapText="1"/>
    </xf>
    <xf numFmtId="0" fontId="9" fillId="15" borderId="1" xfId="0" applyFont="1" applyFill="1" applyBorder="1" applyAlignment="1">
      <alignment horizontal="center" vertical="top" wrapText="1"/>
    </xf>
    <xf numFmtId="0" fontId="2" fillId="0" borderId="1" xfId="0" applyFont="1" applyBorder="1" applyAlignment="1" applyProtection="1">
      <alignment horizontal="center"/>
    </xf>
    <xf numFmtId="0" fontId="2" fillId="6" borderId="1" xfId="0" applyFont="1" applyFill="1" applyBorder="1" applyAlignment="1" applyProtection="1">
      <alignment horizontal="justify" vertical="top" wrapText="1"/>
    </xf>
    <xf numFmtId="0" fontId="2" fillId="0" borderId="1" xfId="0" applyFont="1" applyBorder="1" applyProtection="1"/>
    <xf numFmtId="0" fontId="2" fillId="6" borderId="1" xfId="0" applyFont="1" applyFill="1" applyBorder="1" applyAlignment="1" applyProtection="1">
      <alignment vertical="top" wrapText="1"/>
    </xf>
    <xf numFmtId="0" fontId="2" fillId="6" borderId="1" xfId="0" applyFont="1" applyFill="1" applyBorder="1" applyAlignment="1" applyProtection="1">
      <alignment horizontal="justify" vertical="top"/>
    </xf>
    <xf numFmtId="0" fontId="2" fillId="6" borderId="1" xfId="0" applyFont="1" applyFill="1" applyBorder="1" applyProtection="1"/>
    <xf numFmtId="0" fontId="17" fillId="2" borderId="1" xfId="0" applyFont="1" applyFill="1" applyBorder="1" applyProtection="1"/>
    <xf numFmtId="0" fontId="2" fillId="2" borderId="1" xfId="0" applyFont="1" applyFill="1" applyBorder="1" applyAlignment="1" applyProtection="1">
      <alignment horizontal="left" vertical="top" wrapText="1"/>
    </xf>
    <xf numFmtId="3" fontId="2" fillId="2" borderId="1" xfId="0" applyNumberFormat="1" applyFont="1" applyFill="1" applyBorder="1" applyAlignment="1" applyProtection="1">
      <alignment vertical="top"/>
    </xf>
    <xf numFmtId="3" fontId="2" fillId="2" borderId="1" xfId="0" applyNumberFormat="1" applyFont="1" applyFill="1" applyBorder="1" applyAlignment="1" applyProtection="1">
      <alignment horizontal="center" vertical="top"/>
    </xf>
    <xf numFmtId="4" fontId="2" fillId="2" borderId="1" xfId="0" applyNumberFormat="1" applyFont="1" applyFill="1" applyBorder="1" applyAlignment="1" applyProtection="1">
      <alignment horizontal="center" vertical="top"/>
    </xf>
    <xf numFmtId="3" fontId="2" fillId="0" borderId="1" xfId="0" applyNumberFormat="1" applyFont="1" applyBorder="1" applyAlignment="1" applyProtection="1">
      <alignment horizontal="center" vertical="top"/>
    </xf>
    <xf numFmtId="4" fontId="2" fillId="0" borderId="1" xfId="0" applyNumberFormat="1" applyFont="1" applyBorder="1" applyAlignment="1" applyProtection="1">
      <alignment horizontal="center" vertical="top"/>
    </xf>
    <xf numFmtId="0" fontId="2" fillId="5" borderId="1" xfId="0" applyFont="1" applyFill="1" applyBorder="1" applyAlignment="1" applyProtection="1">
      <alignment horizontal="center" vertical="top" wrapText="1"/>
    </xf>
    <xf numFmtId="0" fontId="2" fillId="2" borderId="1" xfId="0" applyFont="1" applyFill="1" applyBorder="1" applyAlignment="1" applyProtection="1">
      <alignment horizontal="center" vertical="top" wrapText="1"/>
    </xf>
    <xf numFmtId="4" fontId="2" fillId="0" borderId="1" xfId="0" applyNumberFormat="1" applyFont="1" applyBorder="1" applyAlignment="1" applyProtection="1">
      <alignment horizontal="center" vertical="center"/>
    </xf>
    <xf numFmtId="4" fontId="5"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5" fillId="13" borderId="1" xfId="0" applyFont="1" applyFill="1" applyBorder="1" applyProtection="1"/>
    <xf numFmtId="0" fontId="2" fillId="6" borderId="1" xfId="0" applyFont="1" applyFill="1" applyBorder="1" applyAlignment="1" applyProtection="1">
      <alignment horizontal="center" vertical="top"/>
    </xf>
    <xf numFmtId="0" fontId="5" fillId="0" borderId="1" xfId="0" applyFont="1" applyBorder="1" applyAlignment="1" applyProtection="1">
      <alignment horizontal="center" vertical="top"/>
    </xf>
    <xf numFmtId="0" fontId="5" fillId="6" borderId="1" xfId="0" applyFont="1" applyFill="1" applyBorder="1" applyProtection="1"/>
    <xf numFmtId="0" fontId="1" fillId="0" borderId="1" xfId="0" applyFont="1" applyBorder="1" applyProtection="1"/>
    <xf numFmtId="0" fontId="9" fillId="6" borderId="1" xfId="0" applyFont="1" applyFill="1" applyBorder="1" applyAlignment="1" applyProtection="1">
      <alignment horizontal="center" vertical="top" wrapText="1"/>
    </xf>
    <xf numFmtId="0" fontId="9" fillId="6" borderId="1" xfId="0" applyFont="1" applyFill="1" applyBorder="1" applyAlignment="1" applyProtection="1">
      <alignment horizontal="center" vertical="center" wrapText="1"/>
    </xf>
    <xf numFmtId="0" fontId="4" fillId="6" borderId="1" xfId="0" applyFont="1" applyFill="1" applyBorder="1" applyProtection="1"/>
    <xf numFmtId="0" fontId="2" fillId="2" borderId="1" xfId="0" applyFont="1" applyFill="1" applyBorder="1" applyAlignment="1">
      <alignment horizontal="center" wrapText="1"/>
    </xf>
    <xf numFmtId="0" fontId="2" fillId="2" borderId="5" xfId="0" applyFont="1" applyFill="1" applyBorder="1" applyAlignment="1">
      <alignment horizontal="center" wrapText="1"/>
    </xf>
    <xf numFmtId="0" fontId="2" fillId="5" borderId="1" xfId="0" applyFont="1" applyFill="1" applyBorder="1" applyAlignment="1">
      <alignment horizontal="center" wrapText="1"/>
    </xf>
    <xf numFmtId="0" fontId="2" fillId="5" borderId="1" xfId="0" applyFont="1" applyFill="1" applyBorder="1"/>
    <xf numFmtId="0" fontId="2" fillId="2" borderId="1" xfId="0" applyFont="1" applyFill="1" applyBorder="1"/>
    <xf numFmtId="0" fontId="10" fillId="6" borderId="1" xfId="0" applyFont="1" applyFill="1" applyBorder="1" applyAlignment="1" applyProtection="1">
      <alignment vertical="top" wrapText="1"/>
    </xf>
    <xf numFmtId="0" fontId="9" fillId="15" borderId="1" xfId="0" applyFont="1" applyFill="1" applyBorder="1" applyAlignment="1" applyProtection="1">
      <alignment horizontal="center" vertical="top" wrapText="1"/>
    </xf>
    <xf numFmtId="0" fontId="2" fillId="15" borderId="1" xfId="0" applyFont="1" applyFill="1" applyBorder="1" applyAlignment="1" applyProtection="1">
      <alignment horizontal="center" vertical="top"/>
    </xf>
    <xf numFmtId="0" fontId="2" fillId="0" borderId="1" xfId="0" applyFont="1" applyBorder="1" applyAlignment="1" applyProtection="1">
      <alignment horizontal="center"/>
    </xf>
    <xf numFmtId="0" fontId="9" fillId="15" borderId="1" xfId="0" applyFont="1" applyFill="1" applyBorder="1" applyAlignment="1">
      <alignment horizontal="center" vertical="top" wrapText="1"/>
    </xf>
    <xf numFmtId="0" fontId="9" fillId="15" borderId="8" xfId="0" applyFont="1" applyFill="1" applyBorder="1" applyAlignment="1">
      <alignment horizontal="center" vertical="top"/>
    </xf>
    <xf numFmtId="0" fontId="1" fillId="0" borderId="5" xfId="0" applyFont="1" applyBorder="1" applyAlignment="1">
      <alignment horizontal="center" wrapText="1"/>
    </xf>
    <xf numFmtId="0" fontId="10" fillId="15" borderId="1" xfId="0" applyFont="1" applyFill="1" applyBorder="1" applyAlignment="1" applyProtection="1">
      <alignment horizontal="center" vertical="top" wrapText="1"/>
    </xf>
    <xf numFmtId="0" fontId="13" fillId="0" borderId="0" xfId="0" applyFont="1" applyBorder="1"/>
    <xf numFmtId="0" fontId="9" fillId="0" borderId="1" xfId="0" applyFont="1" applyBorder="1" applyAlignment="1" applyProtection="1">
      <alignment vertical="top"/>
    </xf>
    <xf numFmtId="0" fontId="2" fillId="5" borderId="1" xfId="0" applyFont="1" applyFill="1" applyBorder="1" applyAlignment="1" applyProtection="1">
      <alignment horizontal="right" vertical="top" wrapText="1"/>
    </xf>
    <xf numFmtId="0" fontId="2" fillId="2" borderId="1" xfId="0" applyFont="1" applyFill="1" applyBorder="1" applyAlignment="1" applyProtection="1">
      <alignment horizontal="right" vertical="top" wrapText="1"/>
    </xf>
    <xf numFmtId="0" fontId="2" fillId="5" borderId="5" xfId="0" applyFont="1" applyFill="1" applyBorder="1" applyAlignment="1" applyProtection="1">
      <alignment vertical="top" wrapText="1"/>
    </xf>
    <xf numFmtId="0" fontId="12" fillId="6" borderId="1" xfId="0" applyFont="1" applyFill="1" applyBorder="1" applyAlignment="1" applyProtection="1">
      <alignment horizontal="justify" vertical="top"/>
    </xf>
    <xf numFmtId="0" fontId="2" fillId="5" borderId="1" xfId="0" applyFont="1" applyFill="1" applyBorder="1" applyAlignment="1">
      <alignment horizontal="center" wrapText="1"/>
    </xf>
    <xf numFmtId="0" fontId="0" fillId="0" borderId="1" xfId="0" applyBorder="1" applyAlignment="1">
      <alignment horizontal="center" vertical="center"/>
    </xf>
    <xf numFmtId="0" fontId="1" fillId="11" borderId="1" xfId="0" applyFont="1" applyFill="1" applyBorder="1" applyAlignment="1">
      <alignment horizontal="center" vertical="center" wrapText="1"/>
    </xf>
    <xf numFmtId="0" fontId="26" fillId="16" borderId="24" xfId="0" applyFont="1" applyFill="1" applyBorder="1" applyAlignment="1">
      <alignment horizontal="left" vertical="top" wrapText="1"/>
    </xf>
    <xf numFmtId="0" fontId="27" fillId="16" borderId="25" xfId="0" applyFont="1" applyFill="1" applyBorder="1" applyAlignment="1">
      <alignment horizontal="left" vertical="top" wrapText="1"/>
    </xf>
    <xf numFmtId="0" fontId="27" fillId="16" borderId="26" xfId="0" applyFont="1" applyFill="1" applyBorder="1" applyAlignment="1">
      <alignment horizontal="left" vertical="top" wrapText="1"/>
    </xf>
    <xf numFmtId="0" fontId="27" fillId="16" borderId="23" xfId="0" applyFont="1" applyFill="1" applyBorder="1" applyAlignment="1">
      <alignment horizontal="left" vertical="top" wrapText="1"/>
    </xf>
    <xf numFmtId="0" fontId="27" fillId="16" borderId="0" xfId="0" applyFont="1" applyFill="1" applyBorder="1" applyAlignment="1">
      <alignment horizontal="left" vertical="top" wrapText="1"/>
    </xf>
    <xf numFmtId="0" fontId="27" fillId="16" borderId="27" xfId="0" applyFont="1" applyFill="1" applyBorder="1" applyAlignment="1">
      <alignment horizontal="left" vertical="top" wrapText="1"/>
    </xf>
    <xf numFmtId="0" fontId="27" fillId="16" borderId="28" xfId="0" applyFont="1" applyFill="1" applyBorder="1" applyAlignment="1">
      <alignment horizontal="left" vertical="top" wrapText="1"/>
    </xf>
    <xf numFmtId="0" fontId="27" fillId="16" borderId="29" xfId="0" applyFont="1" applyFill="1" applyBorder="1" applyAlignment="1">
      <alignment horizontal="left" vertical="top" wrapText="1"/>
    </xf>
    <xf numFmtId="0" fontId="27" fillId="16" borderId="21" xfId="0" applyFont="1" applyFill="1" applyBorder="1" applyAlignment="1">
      <alignment horizontal="left" vertical="top" wrapText="1"/>
    </xf>
    <xf numFmtId="0" fontId="2" fillId="0" borderId="1" xfId="0" applyFont="1" applyBorder="1" applyAlignment="1" applyProtection="1">
      <alignment horizontal="left"/>
    </xf>
    <xf numFmtId="0" fontId="17" fillId="14" borderId="0" xfId="0" applyFont="1" applyFill="1" applyAlignment="1" applyProtection="1">
      <alignment horizontal="center"/>
    </xf>
    <xf numFmtId="0" fontId="10" fillId="6" borderId="0" xfId="0" applyFont="1" applyFill="1" applyBorder="1" applyAlignment="1" applyProtection="1">
      <alignment horizontal="center" vertical="top" wrapText="1"/>
    </xf>
    <xf numFmtId="0" fontId="9" fillId="15" borderId="1" xfId="0" applyFont="1" applyFill="1" applyBorder="1" applyAlignment="1" applyProtection="1">
      <alignment horizontal="center" vertical="top" wrapText="1"/>
    </xf>
    <xf numFmtId="0" fontId="9" fillId="15" borderId="3" xfId="0" applyFont="1" applyFill="1" applyBorder="1" applyAlignment="1" applyProtection="1">
      <alignment horizontal="center" vertical="top" wrapText="1"/>
    </xf>
    <xf numFmtId="0" fontId="9" fillId="15" borderId="4" xfId="0" applyFont="1" applyFill="1" applyBorder="1" applyAlignment="1" applyProtection="1">
      <alignment horizontal="center" vertical="top" wrapText="1"/>
    </xf>
    <xf numFmtId="0" fontId="9" fillId="15" borderId="6" xfId="0" applyFont="1" applyFill="1" applyBorder="1" applyAlignment="1" applyProtection="1">
      <alignment horizontal="center" vertical="top" wrapText="1"/>
    </xf>
    <xf numFmtId="0" fontId="9" fillId="15" borderId="10" xfId="0" applyFont="1" applyFill="1" applyBorder="1" applyAlignment="1" applyProtection="1">
      <alignment horizontal="center" vertical="top" wrapText="1"/>
    </xf>
    <xf numFmtId="0" fontId="4" fillId="0" borderId="2" xfId="0" applyFont="1" applyBorder="1" applyAlignment="1" applyProtection="1">
      <alignment horizontal="center"/>
    </xf>
    <xf numFmtId="0" fontId="22" fillId="4" borderId="23" xfId="0" applyFont="1" applyFill="1" applyBorder="1" applyAlignment="1" applyProtection="1">
      <alignment horizontal="center" vertical="center"/>
    </xf>
    <xf numFmtId="0" fontId="22" fillId="4" borderId="0" xfId="0" applyFont="1" applyFill="1" applyBorder="1" applyAlignment="1" applyProtection="1">
      <alignment horizontal="center" vertical="center"/>
    </xf>
    <xf numFmtId="0" fontId="1" fillId="11" borderId="11" xfId="0" applyFont="1" applyFill="1" applyBorder="1" applyAlignment="1" applyProtection="1">
      <alignment horizontal="center" vertical="top" wrapText="1"/>
    </xf>
    <xf numFmtId="0" fontId="1" fillId="11" borderId="2" xfId="0" applyFont="1" applyFill="1" applyBorder="1" applyAlignment="1" applyProtection="1">
      <alignment horizontal="center" vertical="top" wrapText="1"/>
    </xf>
    <xf numFmtId="0" fontId="1" fillId="11" borderId="12" xfId="0" applyFont="1" applyFill="1" applyBorder="1" applyAlignment="1" applyProtection="1">
      <alignment horizontal="center" vertical="top" wrapText="1"/>
    </xf>
    <xf numFmtId="0" fontId="2" fillId="10" borderId="5" xfId="0" applyFont="1" applyFill="1" applyBorder="1" applyAlignment="1" applyProtection="1">
      <alignment horizontal="center" vertical="top" wrapText="1"/>
    </xf>
    <xf numFmtId="0" fontId="2" fillId="10" borderId="7" xfId="0" applyFont="1" applyFill="1" applyBorder="1" applyAlignment="1" applyProtection="1">
      <alignment horizontal="center" vertical="top" wrapText="1"/>
    </xf>
    <xf numFmtId="0" fontId="2" fillId="10" borderId="8" xfId="0" applyFont="1" applyFill="1" applyBorder="1" applyAlignment="1" applyProtection="1">
      <alignment horizontal="center" vertical="top" wrapText="1"/>
    </xf>
    <xf numFmtId="0" fontId="2" fillId="11" borderId="1" xfId="0" applyFont="1" applyFill="1" applyBorder="1" applyAlignment="1" applyProtection="1">
      <alignment horizontal="center" vertical="top" wrapText="1"/>
    </xf>
    <xf numFmtId="0" fontId="9" fillId="15" borderId="5" xfId="0" applyFont="1" applyFill="1" applyBorder="1" applyAlignment="1" applyProtection="1">
      <alignment horizontal="center" vertical="top" wrapText="1"/>
    </xf>
    <xf numFmtId="0" fontId="9" fillId="15" borderId="7" xfId="0" applyFont="1" applyFill="1" applyBorder="1" applyAlignment="1" applyProtection="1">
      <alignment horizontal="center" vertical="top" wrapText="1"/>
    </xf>
    <xf numFmtId="0" fontId="9" fillId="15" borderId="8" xfId="0" applyFont="1" applyFill="1" applyBorder="1" applyAlignment="1" applyProtection="1">
      <alignment horizontal="center" vertical="top" wrapText="1"/>
    </xf>
    <xf numFmtId="0" fontId="2" fillId="15" borderId="3" xfId="0" applyFont="1" applyFill="1" applyBorder="1" applyAlignment="1" applyProtection="1">
      <alignment horizontal="center" vertical="top" wrapText="1"/>
    </xf>
    <xf numFmtId="0" fontId="2" fillId="15" borderId="4" xfId="0" applyFont="1" applyFill="1" applyBorder="1" applyAlignment="1" applyProtection="1">
      <alignment horizontal="center" vertical="top" wrapText="1"/>
    </xf>
    <xf numFmtId="0" fontId="22" fillId="4" borderId="14" xfId="0" applyFont="1" applyFill="1" applyBorder="1" applyAlignment="1" applyProtection="1">
      <alignment horizontal="center" vertical="center"/>
    </xf>
    <xf numFmtId="0" fontId="22" fillId="4" borderId="15" xfId="0" applyFont="1" applyFill="1" applyBorder="1" applyAlignment="1" applyProtection="1">
      <alignment horizontal="center" vertical="center"/>
    </xf>
    <xf numFmtId="0" fontId="22" fillId="4" borderId="22" xfId="0" applyFont="1" applyFill="1" applyBorder="1" applyAlignment="1" applyProtection="1">
      <alignment horizontal="center" vertical="center"/>
    </xf>
    <xf numFmtId="0" fontId="2" fillId="12" borderId="5" xfId="0" applyFont="1" applyFill="1" applyBorder="1" applyAlignment="1" applyProtection="1">
      <alignment horizontal="center" vertical="top" wrapText="1"/>
    </xf>
    <xf numFmtId="0" fontId="2" fillId="12" borderId="7" xfId="0" applyFont="1" applyFill="1" applyBorder="1" applyAlignment="1" applyProtection="1">
      <alignment horizontal="center" vertical="top" wrapText="1"/>
    </xf>
    <xf numFmtId="0" fontId="2" fillId="12" borderId="8" xfId="0" applyFont="1" applyFill="1" applyBorder="1" applyAlignment="1" applyProtection="1">
      <alignment horizontal="center" vertical="top" wrapText="1"/>
    </xf>
    <xf numFmtId="0" fontId="2" fillId="2" borderId="3" xfId="0" applyFont="1" applyFill="1" applyBorder="1" applyAlignment="1" applyProtection="1">
      <alignment horizontal="center" vertical="top"/>
    </xf>
    <xf numFmtId="0" fontId="2" fillId="2" borderId="4" xfId="0" applyFont="1" applyFill="1" applyBorder="1" applyAlignment="1" applyProtection="1">
      <alignment horizontal="center" vertical="top"/>
    </xf>
    <xf numFmtId="0" fontId="2" fillId="15" borderId="1" xfId="0" applyFont="1" applyFill="1" applyBorder="1" applyAlignment="1" applyProtection="1">
      <alignment horizontal="center" vertical="top" wrapText="1"/>
    </xf>
    <xf numFmtId="0" fontId="23" fillId="4" borderId="23" xfId="0" applyFont="1" applyFill="1" applyBorder="1" applyAlignment="1" applyProtection="1">
      <alignment horizontal="center" vertical="center"/>
    </xf>
    <xf numFmtId="0" fontId="23" fillId="4" borderId="0" xfId="0" applyFont="1" applyFill="1" applyBorder="1" applyAlignment="1" applyProtection="1">
      <alignment horizontal="center" vertical="center"/>
    </xf>
    <xf numFmtId="0" fontId="4" fillId="0" borderId="2" xfId="0" applyFont="1" applyBorder="1" applyAlignment="1" applyProtection="1">
      <alignment horizontal="right"/>
    </xf>
    <xf numFmtId="0" fontId="2" fillId="0" borderId="1" xfId="0" applyFont="1" applyBorder="1" applyAlignment="1" applyProtection="1">
      <alignment horizontal="center"/>
    </xf>
    <xf numFmtId="0" fontId="2" fillId="0" borderId="5" xfId="0" applyFont="1" applyBorder="1" applyAlignment="1" applyProtection="1">
      <alignment horizontal="center"/>
    </xf>
    <xf numFmtId="0" fontId="2" fillId="0" borderId="8" xfId="0" applyFont="1" applyBorder="1" applyAlignment="1" applyProtection="1">
      <alignment horizontal="center"/>
    </xf>
    <xf numFmtId="0" fontId="2" fillId="0" borderId="3" xfId="0" applyFont="1" applyBorder="1" applyAlignment="1" applyProtection="1">
      <alignment horizontal="center" vertical="top" wrapText="1"/>
    </xf>
    <xf numFmtId="0" fontId="2" fillId="0" borderId="13" xfId="0" applyFont="1" applyBorder="1" applyAlignment="1" applyProtection="1">
      <alignment horizontal="center" vertical="top" wrapText="1"/>
    </xf>
    <xf numFmtId="0" fontId="2" fillId="0" borderId="4" xfId="0" applyFont="1" applyBorder="1" applyAlignment="1" applyProtection="1">
      <alignment horizontal="center" vertical="top" wrapText="1"/>
    </xf>
    <xf numFmtId="0" fontId="1" fillId="0" borderId="3" xfId="0" applyFont="1" applyBorder="1" applyAlignment="1" applyProtection="1">
      <alignment horizontal="center" vertical="top"/>
    </xf>
    <xf numFmtId="0" fontId="1" fillId="0" borderId="13" xfId="0" applyFont="1" applyBorder="1" applyAlignment="1" applyProtection="1">
      <alignment horizontal="center" vertical="top"/>
    </xf>
    <xf numFmtId="0" fontId="1" fillId="0" borderId="4" xfId="0" applyFont="1" applyBorder="1" applyAlignment="1" applyProtection="1">
      <alignment horizontal="center" vertical="top"/>
    </xf>
    <xf numFmtId="0" fontId="1" fillId="0" borderId="2" xfId="0" applyFont="1" applyBorder="1" applyAlignment="1" applyProtection="1">
      <alignment horizontal="right"/>
    </xf>
    <xf numFmtId="0" fontId="1" fillId="6" borderId="3" xfId="0" applyFont="1" applyFill="1" applyBorder="1" applyAlignment="1" applyProtection="1">
      <alignment horizontal="center" vertical="top"/>
    </xf>
    <xf numFmtId="0" fontId="1" fillId="6" borderId="13" xfId="0" applyFont="1" applyFill="1" applyBorder="1" applyAlignment="1" applyProtection="1">
      <alignment horizontal="center" vertical="top"/>
    </xf>
    <xf numFmtId="0" fontId="1" fillId="6" borderId="4" xfId="0" applyFont="1" applyFill="1" applyBorder="1" applyAlignment="1" applyProtection="1">
      <alignment horizontal="center" vertical="top"/>
    </xf>
    <xf numFmtId="0" fontId="2" fillId="15" borderId="6" xfId="0" applyFont="1" applyFill="1" applyBorder="1" applyAlignment="1" applyProtection="1">
      <alignment horizontal="center" vertical="center"/>
    </xf>
    <xf numFmtId="0" fontId="2" fillId="15" borderId="10" xfId="0" applyFont="1" applyFill="1" applyBorder="1" applyAlignment="1" applyProtection="1">
      <alignment horizontal="center" vertical="center"/>
    </xf>
    <xf numFmtId="0" fontId="2" fillId="15" borderId="11" xfId="0" applyFont="1" applyFill="1" applyBorder="1" applyAlignment="1" applyProtection="1">
      <alignment horizontal="center" vertical="center"/>
    </xf>
    <xf numFmtId="0" fontId="2" fillId="15" borderId="12" xfId="0" applyFont="1" applyFill="1" applyBorder="1" applyAlignment="1" applyProtection="1">
      <alignment horizontal="center" vertical="center"/>
    </xf>
    <xf numFmtId="0" fontId="2" fillId="15" borderId="5" xfId="0" applyFont="1" applyFill="1" applyBorder="1" applyAlignment="1" applyProtection="1">
      <alignment horizontal="center" vertical="top"/>
    </xf>
    <xf numFmtId="0" fontId="2" fillId="15" borderId="7" xfId="0" applyFont="1" applyFill="1" applyBorder="1" applyAlignment="1" applyProtection="1">
      <alignment horizontal="center" vertical="top"/>
    </xf>
    <xf numFmtId="0" fontId="2" fillId="15" borderId="8" xfId="0" applyFont="1" applyFill="1" applyBorder="1" applyAlignment="1" applyProtection="1">
      <alignment horizontal="center" vertical="top"/>
    </xf>
    <xf numFmtId="0" fontId="2" fillId="13" borderId="5" xfId="0" applyFont="1" applyFill="1" applyBorder="1" applyAlignment="1" applyProtection="1">
      <alignment horizontal="center" vertical="top" wrapText="1"/>
    </xf>
    <xf numFmtId="0" fontId="4" fillId="13" borderId="8" xfId="0" applyFont="1" applyFill="1" applyBorder="1" applyAlignment="1" applyProtection="1">
      <alignment horizontal="center" vertical="top" wrapText="1"/>
    </xf>
    <xf numFmtId="0" fontId="22" fillId="4" borderId="14" xfId="0" applyFont="1" applyFill="1" applyBorder="1" applyAlignment="1" applyProtection="1">
      <alignment horizontal="center" vertical="top"/>
    </xf>
    <xf numFmtId="0" fontId="22" fillId="4" borderId="15" xfId="0" applyFont="1" applyFill="1" applyBorder="1" applyAlignment="1" applyProtection="1">
      <alignment horizontal="center" vertical="top"/>
    </xf>
    <xf numFmtId="0" fontId="22" fillId="4" borderId="22" xfId="0" applyFont="1" applyFill="1" applyBorder="1" applyAlignment="1" applyProtection="1">
      <alignment horizontal="center" vertical="top"/>
    </xf>
    <xf numFmtId="0" fontId="9" fillId="15" borderId="3" xfId="0" applyFont="1" applyFill="1" applyBorder="1" applyAlignment="1" applyProtection="1">
      <alignment vertical="top" wrapText="1"/>
    </xf>
    <xf numFmtId="0" fontId="9" fillId="15" borderId="4" xfId="0" applyFont="1" applyFill="1" applyBorder="1" applyAlignment="1" applyProtection="1">
      <alignment vertical="top" wrapText="1"/>
    </xf>
    <xf numFmtId="0" fontId="2" fillId="15" borderId="5" xfId="0" applyFont="1" applyFill="1" applyBorder="1" applyAlignment="1" applyProtection="1">
      <alignment horizontal="center" vertical="top" wrapText="1"/>
    </xf>
    <xf numFmtId="0" fontId="2" fillId="15" borderId="7" xfId="0" applyFont="1" applyFill="1" applyBorder="1" applyAlignment="1" applyProtection="1">
      <alignment horizontal="center" vertical="top" wrapText="1"/>
    </xf>
    <xf numFmtId="0" fontId="2" fillId="15" borderId="8" xfId="0" applyFont="1" applyFill="1" applyBorder="1" applyAlignment="1" applyProtection="1">
      <alignment horizontal="center" vertical="top" wrapText="1"/>
    </xf>
    <xf numFmtId="0" fontId="9" fillId="15" borderId="5" xfId="0" applyFont="1" applyFill="1" applyBorder="1" applyAlignment="1" applyProtection="1">
      <alignment horizontal="center" vertical="top"/>
    </xf>
    <xf numFmtId="0" fontId="9" fillId="15" borderId="8" xfId="0" applyFont="1" applyFill="1" applyBorder="1" applyAlignment="1" applyProtection="1">
      <alignment horizontal="center" vertical="top"/>
    </xf>
    <xf numFmtId="0" fontId="1" fillId="0" borderId="10" xfId="0" applyFont="1" applyBorder="1" applyAlignment="1" applyProtection="1">
      <alignment horizontal="center" vertical="top"/>
    </xf>
    <xf numFmtId="0" fontId="1" fillId="0" borderId="16" xfId="0" applyFont="1" applyBorder="1" applyAlignment="1" applyProtection="1">
      <alignment horizontal="center" vertical="top"/>
    </xf>
    <xf numFmtId="0" fontId="1" fillId="0" borderId="12" xfId="0" applyFont="1" applyBorder="1" applyAlignment="1" applyProtection="1">
      <alignment horizontal="center" vertical="top"/>
    </xf>
    <xf numFmtId="0" fontId="22" fillId="4" borderId="23" xfId="0" applyFont="1" applyFill="1" applyBorder="1" applyAlignment="1" applyProtection="1">
      <alignment horizontal="center" vertical="top"/>
    </xf>
    <xf numFmtId="0" fontId="22" fillId="4" borderId="0" xfId="0" applyFont="1" applyFill="1" applyBorder="1" applyAlignment="1" applyProtection="1">
      <alignment horizontal="center" vertical="top"/>
    </xf>
    <xf numFmtId="0" fontId="9" fillId="15" borderId="7" xfId="0" applyFont="1" applyFill="1" applyBorder="1" applyAlignment="1" applyProtection="1">
      <alignment horizontal="center" vertical="top"/>
    </xf>
    <xf numFmtId="0" fontId="2" fillId="15" borderId="3" xfId="0" applyFont="1" applyFill="1" applyBorder="1" applyAlignment="1" applyProtection="1">
      <alignment horizontal="center" vertical="top"/>
    </xf>
    <xf numFmtId="0" fontId="2" fillId="15" borderId="4" xfId="0" applyFont="1" applyFill="1" applyBorder="1" applyAlignment="1" applyProtection="1">
      <alignment horizontal="center" vertical="top"/>
    </xf>
    <xf numFmtId="0" fontId="1" fillId="0" borderId="30" xfId="0" applyFont="1" applyBorder="1" applyAlignment="1" applyProtection="1">
      <alignment horizontal="right"/>
    </xf>
    <xf numFmtId="0" fontId="2" fillId="6" borderId="5" xfId="0" applyFont="1" applyFill="1" applyBorder="1" applyAlignment="1" applyProtection="1">
      <alignment horizontal="center" vertical="top" wrapText="1"/>
    </xf>
    <xf numFmtId="0" fontId="2" fillId="6" borderId="8" xfId="0" applyFont="1" applyFill="1" applyBorder="1" applyAlignment="1" applyProtection="1">
      <alignment horizontal="center" vertical="top" wrapText="1"/>
    </xf>
    <xf numFmtId="0" fontId="2" fillId="13" borderId="8" xfId="0" applyFont="1" applyFill="1" applyBorder="1" applyAlignment="1" applyProtection="1">
      <alignment horizontal="center" vertical="top" wrapText="1"/>
    </xf>
    <xf numFmtId="0" fontId="2" fillId="2" borderId="5"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4" fillId="4" borderId="14" xfId="0" applyFont="1" applyFill="1" applyBorder="1" applyAlignment="1" applyProtection="1">
      <alignment horizontal="center" vertical="center"/>
    </xf>
    <xf numFmtId="0" fontId="24" fillId="4" borderId="15"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21" fillId="4" borderId="22" xfId="0" applyFont="1" applyFill="1" applyBorder="1" applyAlignment="1" applyProtection="1">
      <alignment horizontal="center" vertical="center"/>
    </xf>
    <xf numFmtId="0" fontId="3" fillId="6" borderId="2" xfId="0" applyFont="1" applyFill="1" applyBorder="1" applyAlignment="1" applyProtection="1">
      <alignment horizontal="center"/>
    </xf>
    <xf numFmtId="0" fontId="1" fillId="6" borderId="1" xfId="0" applyFont="1" applyFill="1" applyBorder="1" applyAlignment="1" applyProtection="1">
      <alignment vertical="top" wrapText="1"/>
    </xf>
    <xf numFmtId="0" fontId="2" fillId="15" borderId="1" xfId="0" applyFont="1" applyFill="1" applyBorder="1" applyAlignment="1" applyProtection="1">
      <alignment horizontal="center" vertical="top"/>
    </xf>
    <xf numFmtId="0" fontId="2" fillId="0" borderId="1" xfId="0" applyFont="1" applyBorder="1" applyAlignment="1">
      <alignment horizontal="center"/>
    </xf>
    <xf numFmtId="0" fontId="17" fillId="9" borderId="0" xfId="0" applyFont="1" applyFill="1" applyAlignment="1">
      <alignment horizontal="center"/>
    </xf>
    <xf numFmtId="0" fontId="10" fillId="15" borderId="1" xfId="0" applyFont="1" applyFill="1" applyBorder="1" applyAlignment="1">
      <alignment horizontal="center" vertical="top" wrapText="1"/>
    </xf>
    <xf numFmtId="0" fontId="9" fillId="15" borderId="1" xfId="0" applyFont="1" applyFill="1" applyBorder="1" applyAlignment="1">
      <alignment horizontal="center" vertical="top" wrapText="1"/>
    </xf>
    <xf numFmtId="0" fontId="9" fillId="15" borderId="1" xfId="0" applyFont="1" applyFill="1" applyBorder="1" applyAlignment="1">
      <alignment horizontal="center"/>
    </xf>
    <xf numFmtId="0" fontId="10" fillId="15" borderId="1" xfId="0" applyFont="1" applyFill="1" applyBorder="1" applyAlignment="1">
      <alignment horizontal="center"/>
    </xf>
    <xf numFmtId="0" fontId="2" fillId="6"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9" fillId="15" borderId="5" xfId="0" applyFont="1" applyFill="1" applyBorder="1" applyAlignment="1">
      <alignment horizontal="center"/>
    </xf>
    <xf numFmtId="0" fontId="9" fillId="15" borderId="7" xfId="0" applyFont="1" applyFill="1" applyBorder="1" applyAlignment="1">
      <alignment horizontal="center"/>
    </xf>
    <xf numFmtId="0" fontId="9" fillId="15" borderId="8" xfId="0" applyFont="1" applyFill="1" applyBorder="1" applyAlignment="1">
      <alignment horizontal="center"/>
    </xf>
    <xf numFmtId="0" fontId="9" fillId="15" borderId="3" xfId="0" applyFont="1" applyFill="1" applyBorder="1" applyAlignment="1">
      <alignment horizontal="center" vertical="top" wrapText="1"/>
    </xf>
    <xf numFmtId="0" fontId="9" fillId="15" borderId="4" xfId="0" applyFont="1" applyFill="1" applyBorder="1" applyAlignment="1">
      <alignment horizontal="center" vertical="top" wrapText="1"/>
    </xf>
    <xf numFmtId="0" fontId="1" fillId="0" borderId="5"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2" fillId="15" borderId="13" xfId="0" applyFont="1" applyFill="1" applyBorder="1"/>
    <xf numFmtId="0" fontId="2" fillId="15" borderId="4" xfId="0" applyFont="1" applyFill="1" applyBorder="1"/>
    <xf numFmtId="0" fontId="12" fillId="0" borderId="5" xfId="0" applyFont="1" applyBorder="1" applyAlignment="1">
      <alignment horizontal="center" wrapText="1"/>
    </xf>
    <xf numFmtId="0" fontId="12" fillId="0" borderId="7" xfId="0" applyFont="1" applyBorder="1" applyAlignment="1">
      <alignment horizontal="center" wrapText="1"/>
    </xf>
    <xf numFmtId="0" fontId="12" fillId="0" borderId="8" xfId="0" applyFont="1" applyBorder="1" applyAlignment="1">
      <alignment horizontal="center" wrapText="1"/>
    </xf>
    <xf numFmtId="0" fontId="9" fillId="15" borderId="5" xfId="0" applyFont="1" applyFill="1" applyBorder="1" applyAlignment="1">
      <alignment horizontal="center" vertical="top"/>
    </xf>
    <xf numFmtId="0" fontId="9" fillId="15" borderId="8" xfId="0" applyFont="1" applyFill="1" applyBorder="1" applyAlignment="1">
      <alignment horizontal="center" vertical="top"/>
    </xf>
    <xf numFmtId="0" fontId="9" fillId="15" borderId="7" xfId="0" applyFont="1" applyFill="1" applyBorder="1" applyAlignment="1">
      <alignment horizontal="center" vertical="top"/>
    </xf>
    <xf numFmtId="0" fontId="1" fillId="0" borderId="2" xfId="0" applyFont="1" applyBorder="1" applyAlignment="1">
      <alignment horizontal="right"/>
    </xf>
    <xf numFmtId="0" fontId="9" fillId="15" borderId="11" xfId="0" applyFont="1" applyFill="1" applyBorder="1" applyAlignment="1">
      <alignment horizontal="center"/>
    </xf>
    <xf numFmtId="0" fontId="9" fillId="15" borderId="12" xfId="0" applyFont="1" applyFill="1" applyBorder="1" applyAlignment="1">
      <alignment horizontal="center"/>
    </xf>
    <xf numFmtId="0" fontId="9" fillId="15" borderId="13" xfId="0" applyFont="1" applyFill="1" applyBorder="1" applyAlignment="1">
      <alignment horizontal="center" vertical="top" wrapText="1"/>
    </xf>
    <xf numFmtId="0" fontId="9" fillId="15" borderId="6" xfId="0" applyFont="1" applyFill="1" applyBorder="1" applyAlignment="1">
      <alignment horizontal="center" vertical="top"/>
    </xf>
    <xf numFmtId="0" fontId="9" fillId="15" borderId="9" xfId="0" applyFont="1" applyFill="1" applyBorder="1" applyAlignment="1">
      <alignment horizontal="center" vertical="top"/>
    </xf>
    <xf numFmtId="0" fontId="9" fillId="15" borderId="10" xfId="0" applyFont="1" applyFill="1" applyBorder="1" applyAlignment="1">
      <alignment horizontal="center" vertical="top"/>
    </xf>
    <xf numFmtId="0" fontId="9" fillId="15" borderId="11" xfId="0" applyFont="1" applyFill="1" applyBorder="1" applyAlignment="1">
      <alignment horizontal="center" vertical="top"/>
    </xf>
    <xf numFmtId="0" fontId="9" fillId="15" borderId="2" xfId="0" applyFont="1" applyFill="1" applyBorder="1" applyAlignment="1">
      <alignment horizontal="center" vertical="top"/>
    </xf>
    <xf numFmtId="0" fontId="9" fillId="15" borderId="12" xfId="0" applyFont="1" applyFill="1" applyBorder="1" applyAlignment="1">
      <alignment horizontal="center" vertical="top"/>
    </xf>
    <xf numFmtId="0" fontId="22" fillId="14" borderId="14" xfId="0" applyFont="1" applyFill="1" applyBorder="1" applyAlignment="1">
      <alignment horizontal="center" vertical="center"/>
    </xf>
    <xf numFmtId="0" fontId="22" fillId="14" borderId="15" xfId="0" applyFont="1" applyFill="1" applyBorder="1" applyAlignment="1">
      <alignment horizontal="center" vertical="center"/>
    </xf>
    <xf numFmtId="0" fontId="22" fillId="14" borderId="22" xfId="0" applyFont="1" applyFill="1" applyBorder="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horizontal="center" wrapText="1"/>
    </xf>
    <xf numFmtId="0" fontId="2" fillId="5" borderId="1" xfId="0" applyFont="1" applyFill="1" applyBorder="1" applyAlignment="1">
      <alignment horizontal="center" wrapText="1"/>
    </xf>
    <xf numFmtId="0" fontId="2" fillId="2" borderId="5"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1" fillId="14" borderId="14" xfId="0" applyFont="1" applyFill="1" applyBorder="1" applyAlignment="1">
      <alignment horizontal="center" vertical="center"/>
    </xf>
    <xf numFmtId="0" fontId="21" fillId="14" borderId="15" xfId="0" applyFont="1" applyFill="1" applyBorder="1" applyAlignment="1">
      <alignment horizontal="center" vertical="center"/>
    </xf>
    <xf numFmtId="0" fontId="21" fillId="14" borderId="22" xfId="0" applyFont="1" applyFill="1" applyBorder="1" applyAlignment="1">
      <alignment horizontal="center" vertical="center"/>
    </xf>
    <xf numFmtId="0" fontId="1" fillId="7" borderId="4" xfId="0" applyFont="1" applyFill="1" applyBorder="1" applyAlignment="1">
      <alignment horizontal="center" wrapText="1"/>
    </xf>
    <xf numFmtId="0" fontId="1" fillId="5" borderId="1" xfId="0" applyFont="1" applyFill="1" applyBorder="1" applyAlignment="1">
      <alignment horizontal="center" wrapText="1"/>
    </xf>
    <xf numFmtId="0" fontId="12" fillId="0" borderId="1" xfId="0" applyFont="1" applyBorder="1" applyAlignment="1">
      <alignment horizontal="center" vertical="top" wrapText="1"/>
    </xf>
    <xf numFmtId="0" fontId="1" fillId="0" borderId="30" xfId="0" applyFont="1" applyBorder="1" applyAlignment="1">
      <alignment horizontal="right"/>
    </xf>
    <xf numFmtId="0" fontId="2" fillId="2" borderId="1" xfId="0" applyFont="1" applyFill="1" applyBorder="1" applyAlignment="1">
      <alignment horizontal="center" vertical="top" wrapText="1"/>
    </xf>
    <xf numFmtId="0" fontId="12" fillId="6" borderId="5" xfId="0" applyFont="1" applyFill="1" applyBorder="1" applyAlignment="1">
      <alignment horizontal="center" vertical="top" wrapText="1"/>
    </xf>
    <xf numFmtId="0" fontId="12" fillId="6" borderId="7" xfId="0" applyFont="1" applyFill="1" applyBorder="1" applyAlignment="1">
      <alignment horizontal="center" vertical="top" wrapText="1"/>
    </xf>
    <xf numFmtId="0" fontId="12" fillId="6" borderId="8" xfId="0" applyFont="1" applyFill="1" applyBorder="1" applyAlignment="1">
      <alignment horizontal="center" vertical="top" wrapText="1"/>
    </xf>
    <xf numFmtId="0" fontId="22" fillId="14" borderId="23" xfId="0" applyFont="1" applyFill="1" applyBorder="1" applyAlignment="1">
      <alignment horizontal="center" vertical="center"/>
    </xf>
    <xf numFmtId="0" fontId="22" fillId="14" borderId="0" xfId="0" applyFont="1" applyFill="1" applyBorder="1" applyAlignment="1">
      <alignment horizontal="center" vertical="center"/>
    </xf>
    <xf numFmtId="0" fontId="1" fillId="0" borderId="0" xfId="0" applyFont="1" applyBorder="1" applyAlignment="1">
      <alignment horizontal="right"/>
    </xf>
    <xf numFmtId="0" fontId="6" fillId="14" borderId="0" xfId="0" applyFont="1" applyFill="1" applyAlignment="1">
      <alignment horizontal="center"/>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18" fillId="3" borderId="0" xfId="0" applyFont="1"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view="pageBreakPreview" topLeftCell="A10" zoomScale="85" zoomScaleNormal="85" zoomScaleSheetLayoutView="85" zoomScalePageLayoutView="70" workbookViewId="0">
      <selection sqref="A1:U34"/>
    </sheetView>
  </sheetViews>
  <sheetFormatPr defaultColWidth="9.09765625" defaultRowHeight="14.4" x14ac:dyDescent="0.3"/>
  <cols>
    <col min="1" max="16384" width="9.09765625" style="35"/>
  </cols>
  <sheetData>
    <row r="1" spans="1:22" ht="15.8" customHeight="1" x14ac:dyDescent="0.3">
      <c r="A1" s="224" t="s">
        <v>358</v>
      </c>
      <c r="B1" s="225"/>
      <c r="C1" s="225"/>
      <c r="D1" s="225"/>
      <c r="E1" s="225"/>
      <c r="F1" s="225"/>
      <c r="G1" s="225"/>
      <c r="H1" s="225"/>
      <c r="I1" s="225"/>
      <c r="J1" s="225"/>
      <c r="K1" s="225"/>
      <c r="L1" s="225"/>
      <c r="M1" s="225"/>
      <c r="N1" s="225"/>
      <c r="O1" s="225"/>
      <c r="P1" s="225"/>
      <c r="Q1" s="225"/>
      <c r="R1" s="225"/>
      <c r="S1" s="225"/>
      <c r="T1" s="225"/>
      <c r="U1" s="226"/>
      <c r="V1" s="215"/>
    </row>
    <row r="2" spans="1:22" ht="15.8" customHeight="1" x14ac:dyDescent="0.3">
      <c r="A2" s="227"/>
      <c r="B2" s="228"/>
      <c r="C2" s="228"/>
      <c r="D2" s="228"/>
      <c r="E2" s="228"/>
      <c r="F2" s="228"/>
      <c r="G2" s="228"/>
      <c r="H2" s="228"/>
      <c r="I2" s="228"/>
      <c r="J2" s="228"/>
      <c r="K2" s="228"/>
      <c r="L2" s="228"/>
      <c r="M2" s="228"/>
      <c r="N2" s="228"/>
      <c r="O2" s="228"/>
      <c r="P2" s="228"/>
      <c r="Q2" s="228"/>
      <c r="R2" s="228"/>
      <c r="S2" s="228"/>
      <c r="T2" s="228"/>
      <c r="U2" s="229"/>
      <c r="V2" s="215"/>
    </row>
    <row r="3" spans="1:22" ht="15.8" customHeight="1" x14ac:dyDescent="0.3">
      <c r="A3" s="227"/>
      <c r="B3" s="228"/>
      <c r="C3" s="228"/>
      <c r="D3" s="228"/>
      <c r="E3" s="228"/>
      <c r="F3" s="228"/>
      <c r="G3" s="228"/>
      <c r="H3" s="228"/>
      <c r="I3" s="228"/>
      <c r="J3" s="228"/>
      <c r="K3" s="228"/>
      <c r="L3" s="228"/>
      <c r="M3" s="228"/>
      <c r="N3" s="228"/>
      <c r="O3" s="228"/>
      <c r="P3" s="228"/>
      <c r="Q3" s="228"/>
      <c r="R3" s="228"/>
      <c r="S3" s="228"/>
      <c r="T3" s="228"/>
      <c r="U3" s="229"/>
      <c r="V3" s="215"/>
    </row>
    <row r="4" spans="1:22" ht="15.8" customHeight="1" x14ac:dyDescent="0.3">
      <c r="A4" s="227"/>
      <c r="B4" s="228"/>
      <c r="C4" s="228"/>
      <c r="D4" s="228"/>
      <c r="E4" s="228"/>
      <c r="F4" s="228"/>
      <c r="G4" s="228"/>
      <c r="H4" s="228"/>
      <c r="I4" s="228"/>
      <c r="J4" s="228"/>
      <c r="K4" s="228"/>
      <c r="L4" s="228"/>
      <c r="M4" s="228"/>
      <c r="N4" s="228"/>
      <c r="O4" s="228"/>
      <c r="P4" s="228"/>
      <c r="Q4" s="228"/>
      <c r="R4" s="228"/>
      <c r="S4" s="228"/>
      <c r="T4" s="228"/>
      <c r="U4" s="229"/>
      <c r="V4" s="215"/>
    </row>
    <row r="5" spans="1:22" ht="15.8" customHeight="1" x14ac:dyDescent="0.3">
      <c r="A5" s="227"/>
      <c r="B5" s="228"/>
      <c r="C5" s="228"/>
      <c r="D5" s="228"/>
      <c r="E5" s="228"/>
      <c r="F5" s="228"/>
      <c r="G5" s="228"/>
      <c r="H5" s="228"/>
      <c r="I5" s="228"/>
      <c r="J5" s="228"/>
      <c r="K5" s="228"/>
      <c r="L5" s="228"/>
      <c r="M5" s="228"/>
      <c r="N5" s="228"/>
      <c r="O5" s="228"/>
      <c r="P5" s="228"/>
      <c r="Q5" s="228"/>
      <c r="R5" s="228"/>
      <c r="S5" s="228"/>
      <c r="T5" s="228"/>
      <c r="U5" s="229"/>
      <c r="V5" s="215"/>
    </row>
    <row r="6" spans="1:22" ht="15.8" customHeight="1" x14ac:dyDescent="0.3">
      <c r="A6" s="227"/>
      <c r="B6" s="228"/>
      <c r="C6" s="228"/>
      <c r="D6" s="228"/>
      <c r="E6" s="228"/>
      <c r="F6" s="228"/>
      <c r="G6" s="228"/>
      <c r="H6" s="228"/>
      <c r="I6" s="228"/>
      <c r="J6" s="228"/>
      <c r="K6" s="228"/>
      <c r="L6" s="228"/>
      <c r="M6" s="228"/>
      <c r="N6" s="228"/>
      <c r="O6" s="228"/>
      <c r="P6" s="228"/>
      <c r="Q6" s="228"/>
      <c r="R6" s="228"/>
      <c r="S6" s="228"/>
      <c r="T6" s="228"/>
      <c r="U6" s="229"/>
      <c r="V6" s="215"/>
    </row>
    <row r="7" spans="1:22" ht="15.8" customHeight="1" x14ac:dyDescent="0.3">
      <c r="A7" s="227"/>
      <c r="B7" s="228"/>
      <c r="C7" s="228"/>
      <c r="D7" s="228"/>
      <c r="E7" s="228"/>
      <c r="F7" s="228"/>
      <c r="G7" s="228"/>
      <c r="H7" s="228"/>
      <c r="I7" s="228"/>
      <c r="J7" s="228"/>
      <c r="K7" s="228"/>
      <c r="L7" s="228"/>
      <c r="M7" s="228"/>
      <c r="N7" s="228"/>
      <c r="O7" s="228"/>
      <c r="P7" s="228"/>
      <c r="Q7" s="228"/>
      <c r="R7" s="228"/>
      <c r="S7" s="228"/>
      <c r="T7" s="228"/>
      <c r="U7" s="229"/>
      <c r="V7" s="215"/>
    </row>
    <row r="8" spans="1:22" ht="15.8" customHeight="1" x14ac:dyDescent="0.3">
      <c r="A8" s="227"/>
      <c r="B8" s="228"/>
      <c r="C8" s="228"/>
      <c r="D8" s="228"/>
      <c r="E8" s="228"/>
      <c r="F8" s="228"/>
      <c r="G8" s="228"/>
      <c r="H8" s="228"/>
      <c r="I8" s="228"/>
      <c r="J8" s="228"/>
      <c r="K8" s="228"/>
      <c r="L8" s="228"/>
      <c r="M8" s="228"/>
      <c r="N8" s="228"/>
      <c r="O8" s="228"/>
      <c r="P8" s="228"/>
      <c r="Q8" s="228"/>
      <c r="R8" s="228"/>
      <c r="S8" s="228"/>
      <c r="T8" s="228"/>
      <c r="U8" s="229"/>
      <c r="V8" s="215"/>
    </row>
    <row r="9" spans="1:22" ht="15.8" customHeight="1" x14ac:dyDescent="0.3">
      <c r="A9" s="227"/>
      <c r="B9" s="228"/>
      <c r="C9" s="228"/>
      <c r="D9" s="228"/>
      <c r="E9" s="228"/>
      <c r="F9" s="228"/>
      <c r="G9" s="228"/>
      <c r="H9" s="228"/>
      <c r="I9" s="228"/>
      <c r="J9" s="228"/>
      <c r="K9" s="228"/>
      <c r="L9" s="228"/>
      <c r="M9" s="228"/>
      <c r="N9" s="228"/>
      <c r="O9" s="228"/>
      <c r="P9" s="228"/>
      <c r="Q9" s="228"/>
      <c r="R9" s="228"/>
      <c r="S9" s="228"/>
      <c r="T9" s="228"/>
      <c r="U9" s="229"/>
      <c r="V9" s="215"/>
    </row>
    <row r="10" spans="1:22" ht="15.8" customHeight="1" x14ac:dyDescent="0.3">
      <c r="A10" s="227"/>
      <c r="B10" s="228"/>
      <c r="C10" s="228"/>
      <c r="D10" s="228"/>
      <c r="E10" s="228"/>
      <c r="F10" s="228"/>
      <c r="G10" s="228"/>
      <c r="H10" s="228"/>
      <c r="I10" s="228"/>
      <c r="J10" s="228"/>
      <c r="K10" s="228"/>
      <c r="L10" s="228"/>
      <c r="M10" s="228"/>
      <c r="N10" s="228"/>
      <c r="O10" s="228"/>
      <c r="P10" s="228"/>
      <c r="Q10" s="228"/>
      <c r="R10" s="228"/>
      <c r="S10" s="228"/>
      <c r="T10" s="228"/>
      <c r="U10" s="229"/>
      <c r="V10" s="215"/>
    </row>
    <row r="11" spans="1:22" ht="15.8" customHeight="1" x14ac:dyDescent="0.3">
      <c r="A11" s="227"/>
      <c r="B11" s="228"/>
      <c r="C11" s="228"/>
      <c r="D11" s="228"/>
      <c r="E11" s="228"/>
      <c r="F11" s="228"/>
      <c r="G11" s="228"/>
      <c r="H11" s="228"/>
      <c r="I11" s="228"/>
      <c r="J11" s="228"/>
      <c r="K11" s="228"/>
      <c r="L11" s="228"/>
      <c r="M11" s="228"/>
      <c r="N11" s="228"/>
      <c r="O11" s="228"/>
      <c r="P11" s="228"/>
      <c r="Q11" s="228"/>
      <c r="R11" s="228"/>
      <c r="S11" s="228"/>
      <c r="T11" s="228"/>
      <c r="U11" s="229"/>
      <c r="V11" s="215"/>
    </row>
    <row r="12" spans="1:22" ht="15.8" customHeight="1" x14ac:dyDescent="0.3">
      <c r="A12" s="227"/>
      <c r="B12" s="228"/>
      <c r="C12" s="228"/>
      <c r="D12" s="228"/>
      <c r="E12" s="228"/>
      <c r="F12" s="228"/>
      <c r="G12" s="228"/>
      <c r="H12" s="228"/>
      <c r="I12" s="228"/>
      <c r="J12" s="228"/>
      <c r="K12" s="228"/>
      <c r="L12" s="228"/>
      <c r="M12" s="228"/>
      <c r="N12" s="228"/>
      <c r="O12" s="228"/>
      <c r="P12" s="228"/>
      <c r="Q12" s="228"/>
      <c r="R12" s="228"/>
      <c r="S12" s="228"/>
      <c r="T12" s="228"/>
      <c r="U12" s="229"/>
      <c r="V12" s="215"/>
    </row>
    <row r="13" spans="1:22" ht="15.8" customHeight="1" x14ac:dyDescent="0.3">
      <c r="A13" s="227"/>
      <c r="B13" s="228"/>
      <c r="C13" s="228"/>
      <c r="D13" s="228"/>
      <c r="E13" s="228"/>
      <c r="F13" s="228"/>
      <c r="G13" s="228"/>
      <c r="H13" s="228"/>
      <c r="I13" s="228"/>
      <c r="J13" s="228"/>
      <c r="K13" s="228"/>
      <c r="L13" s="228"/>
      <c r="M13" s="228"/>
      <c r="N13" s="228"/>
      <c r="O13" s="228"/>
      <c r="P13" s="228"/>
      <c r="Q13" s="228"/>
      <c r="R13" s="228"/>
      <c r="S13" s="228"/>
      <c r="T13" s="228"/>
      <c r="U13" s="229"/>
      <c r="V13" s="215"/>
    </row>
    <row r="14" spans="1:22" ht="15.8" customHeight="1" x14ac:dyDescent="0.3">
      <c r="A14" s="227"/>
      <c r="B14" s="228"/>
      <c r="C14" s="228"/>
      <c r="D14" s="228"/>
      <c r="E14" s="228"/>
      <c r="F14" s="228"/>
      <c r="G14" s="228"/>
      <c r="H14" s="228"/>
      <c r="I14" s="228"/>
      <c r="J14" s="228"/>
      <c r="K14" s="228"/>
      <c r="L14" s="228"/>
      <c r="M14" s="228"/>
      <c r="N14" s="228"/>
      <c r="O14" s="228"/>
      <c r="P14" s="228"/>
      <c r="Q14" s="228"/>
      <c r="R14" s="228"/>
      <c r="S14" s="228"/>
      <c r="T14" s="228"/>
      <c r="U14" s="229"/>
      <c r="V14" s="215"/>
    </row>
    <row r="15" spans="1:22" ht="15.8" customHeight="1" x14ac:dyDescent="0.3">
      <c r="A15" s="227"/>
      <c r="B15" s="228"/>
      <c r="C15" s="228"/>
      <c r="D15" s="228"/>
      <c r="E15" s="228"/>
      <c r="F15" s="228"/>
      <c r="G15" s="228"/>
      <c r="H15" s="228"/>
      <c r="I15" s="228"/>
      <c r="J15" s="228"/>
      <c r="K15" s="228"/>
      <c r="L15" s="228"/>
      <c r="M15" s="228"/>
      <c r="N15" s="228"/>
      <c r="O15" s="228"/>
      <c r="P15" s="228"/>
      <c r="Q15" s="228"/>
      <c r="R15" s="228"/>
      <c r="S15" s="228"/>
      <c r="T15" s="228"/>
      <c r="U15" s="229"/>
      <c r="V15" s="215"/>
    </row>
    <row r="16" spans="1:22" ht="15.8" customHeight="1" x14ac:dyDescent="0.3">
      <c r="A16" s="227"/>
      <c r="B16" s="228"/>
      <c r="C16" s="228"/>
      <c r="D16" s="228"/>
      <c r="E16" s="228"/>
      <c r="F16" s="228"/>
      <c r="G16" s="228"/>
      <c r="H16" s="228"/>
      <c r="I16" s="228"/>
      <c r="J16" s="228"/>
      <c r="K16" s="228"/>
      <c r="L16" s="228"/>
      <c r="M16" s="228"/>
      <c r="N16" s="228"/>
      <c r="O16" s="228"/>
      <c r="P16" s="228"/>
      <c r="Q16" s="228"/>
      <c r="R16" s="228"/>
      <c r="S16" s="228"/>
      <c r="T16" s="228"/>
      <c r="U16" s="229"/>
      <c r="V16" s="215"/>
    </row>
    <row r="17" spans="1:22" ht="15.8" customHeight="1" x14ac:dyDescent="0.3">
      <c r="A17" s="227"/>
      <c r="B17" s="228"/>
      <c r="C17" s="228"/>
      <c r="D17" s="228"/>
      <c r="E17" s="228"/>
      <c r="F17" s="228"/>
      <c r="G17" s="228"/>
      <c r="H17" s="228"/>
      <c r="I17" s="228"/>
      <c r="J17" s="228"/>
      <c r="K17" s="228"/>
      <c r="L17" s="228"/>
      <c r="M17" s="228"/>
      <c r="N17" s="228"/>
      <c r="O17" s="228"/>
      <c r="P17" s="228"/>
      <c r="Q17" s="228"/>
      <c r="R17" s="228"/>
      <c r="S17" s="228"/>
      <c r="T17" s="228"/>
      <c r="U17" s="229"/>
      <c r="V17" s="215"/>
    </row>
    <row r="18" spans="1:22" ht="15.8" customHeight="1" x14ac:dyDescent="0.3">
      <c r="A18" s="227"/>
      <c r="B18" s="228"/>
      <c r="C18" s="228"/>
      <c r="D18" s="228"/>
      <c r="E18" s="228"/>
      <c r="F18" s="228"/>
      <c r="G18" s="228"/>
      <c r="H18" s="228"/>
      <c r="I18" s="228"/>
      <c r="J18" s="228"/>
      <c r="K18" s="228"/>
      <c r="L18" s="228"/>
      <c r="M18" s="228"/>
      <c r="N18" s="228"/>
      <c r="O18" s="228"/>
      <c r="P18" s="228"/>
      <c r="Q18" s="228"/>
      <c r="R18" s="228"/>
      <c r="S18" s="228"/>
      <c r="T18" s="228"/>
      <c r="U18" s="229"/>
      <c r="V18" s="215"/>
    </row>
    <row r="19" spans="1:22" ht="15.8" customHeight="1" x14ac:dyDescent="0.3">
      <c r="A19" s="227"/>
      <c r="B19" s="228"/>
      <c r="C19" s="228"/>
      <c r="D19" s="228"/>
      <c r="E19" s="228"/>
      <c r="F19" s="228"/>
      <c r="G19" s="228"/>
      <c r="H19" s="228"/>
      <c r="I19" s="228"/>
      <c r="J19" s="228"/>
      <c r="K19" s="228"/>
      <c r="L19" s="228"/>
      <c r="M19" s="228"/>
      <c r="N19" s="228"/>
      <c r="O19" s="228"/>
      <c r="P19" s="228"/>
      <c r="Q19" s="228"/>
      <c r="R19" s="228"/>
      <c r="S19" s="228"/>
      <c r="T19" s="228"/>
      <c r="U19" s="229"/>
      <c r="V19" s="215"/>
    </row>
    <row r="20" spans="1:22" ht="15.8" customHeight="1" x14ac:dyDescent="0.3">
      <c r="A20" s="227"/>
      <c r="B20" s="228"/>
      <c r="C20" s="228"/>
      <c r="D20" s="228"/>
      <c r="E20" s="228"/>
      <c r="F20" s="228"/>
      <c r="G20" s="228"/>
      <c r="H20" s="228"/>
      <c r="I20" s="228"/>
      <c r="J20" s="228"/>
      <c r="K20" s="228"/>
      <c r="L20" s="228"/>
      <c r="M20" s="228"/>
      <c r="N20" s="228"/>
      <c r="O20" s="228"/>
      <c r="P20" s="228"/>
      <c r="Q20" s="228"/>
      <c r="R20" s="228"/>
      <c r="S20" s="228"/>
      <c r="T20" s="228"/>
      <c r="U20" s="229"/>
      <c r="V20" s="215"/>
    </row>
    <row r="21" spans="1:22" ht="15.8" customHeight="1" x14ac:dyDescent="0.3">
      <c r="A21" s="227"/>
      <c r="B21" s="228"/>
      <c r="C21" s="228"/>
      <c r="D21" s="228"/>
      <c r="E21" s="228"/>
      <c r="F21" s="228"/>
      <c r="G21" s="228"/>
      <c r="H21" s="228"/>
      <c r="I21" s="228"/>
      <c r="J21" s="228"/>
      <c r="K21" s="228"/>
      <c r="L21" s="228"/>
      <c r="M21" s="228"/>
      <c r="N21" s="228"/>
      <c r="O21" s="228"/>
      <c r="P21" s="228"/>
      <c r="Q21" s="228"/>
      <c r="R21" s="228"/>
      <c r="S21" s="228"/>
      <c r="T21" s="228"/>
      <c r="U21" s="229"/>
      <c r="V21" s="215"/>
    </row>
    <row r="22" spans="1:22" ht="15.8" customHeight="1" x14ac:dyDescent="0.3">
      <c r="A22" s="227"/>
      <c r="B22" s="228"/>
      <c r="C22" s="228"/>
      <c r="D22" s="228"/>
      <c r="E22" s="228"/>
      <c r="F22" s="228"/>
      <c r="G22" s="228"/>
      <c r="H22" s="228"/>
      <c r="I22" s="228"/>
      <c r="J22" s="228"/>
      <c r="K22" s="228"/>
      <c r="L22" s="228"/>
      <c r="M22" s="228"/>
      <c r="N22" s="228"/>
      <c r="O22" s="228"/>
      <c r="P22" s="228"/>
      <c r="Q22" s="228"/>
      <c r="R22" s="228"/>
      <c r="S22" s="228"/>
      <c r="T22" s="228"/>
      <c r="U22" s="229"/>
      <c r="V22" s="215"/>
    </row>
    <row r="23" spans="1:22" ht="15.8" customHeight="1" x14ac:dyDescent="0.3">
      <c r="A23" s="227"/>
      <c r="B23" s="228"/>
      <c r="C23" s="228"/>
      <c r="D23" s="228"/>
      <c r="E23" s="228"/>
      <c r="F23" s="228"/>
      <c r="G23" s="228"/>
      <c r="H23" s="228"/>
      <c r="I23" s="228"/>
      <c r="J23" s="228"/>
      <c r="K23" s="228"/>
      <c r="L23" s="228"/>
      <c r="M23" s="228"/>
      <c r="N23" s="228"/>
      <c r="O23" s="228"/>
      <c r="P23" s="228"/>
      <c r="Q23" s="228"/>
      <c r="R23" s="228"/>
      <c r="S23" s="228"/>
      <c r="T23" s="228"/>
      <c r="U23" s="229"/>
      <c r="V23" s="215"/>
    </row>
    <row r="24" spans="1:22" ht="15.8" customHeight="1" x14ac:dyDescent="0.3">
      <c r="A24" s="227"/>
      <c r="B24" s="228"/>
      <c r="C24" s="228"/>
      <c r="D24" s="228"/>
      <c r="E24" s="228"/>
      <c r="F24" s="228"/>
      <c r="G24" s="228"/>
      <c r="H24" s="228"/>
      <c r="I24" s="228"/>
      <c r="J24" s="228"/>
      <c r="K24" s="228"/>
      <c r="L24" s="228"/>
      <c r="M24" s="228"/>
      <c r="N24" s="228"/>
      <c r="O24" s="228"/>
      <c r="P24" s="228"/>
      <c r="Q24" s="228"/>
      <c r="R24" s="228"/>
      <c r="S24" s="228"/>
      <c r="T24" s="228"/>
      <c r="U24" s="229"/>
      <c r="V24" s="215"/>
    </row>
    <row r="25" spans="1:22" ht="15.8" customHeight="1" x14ac:dyDescent="0.3">
      <c r="A25" s="227"/>
      <c r="B25" s="228"/>
      <c r="C25" s="228"/>
      <c r="D25" s="228"/>
      <c r="E25" s="228"/>
      <c r="F25" s="228"/>
      <c r="G25" s="228"/>
      <c r="H25" s="228"/>
      <c r="I25" s="228"/>
      <c r="J25" s="228"/>
      <c r="K25" s="228"/>
      <c r="L25" s="228"/>
      <c r="M25" s="228"/>
      <c r="N25" s="228"/>
      <c r="O25" s="228"/>
      <c r="P25" s="228"/>
      <c r="Q25" s="228"/>
      <c r="R25" s="228"/>
      <c r="S25" s="228"/>
      <c r="T25" s="228"/>
      <c r="U25" s="229"/>
      <c r="V25" s="215"/>
    </row>
    <row r="26" spans="1:22" ht="15.8" customHeight="1" x14ac:dyDescent="0.3">
      <c r="A26" s="227"/>
      <c r="B26" s="228"/>
      <c r="C26" s="228"/>
      <c r="D26" s="228"/>
      <c r="E26" s="228"/>
      <c r="F26" s="228"/>
      <c r="G26" s="228"/>
      <c r="H26" s="228"/>
      <c r="I26" s="228"/>
      <c r="J26" s="228"/>
      <c r="K26" s="228"/>
      <c r="L26" s="228"/>
      <c r="M26" s="228"/>
      <c r="N26" s="228"/>
      <c r="O26" s="228"/>
      <c r="P26" s="228"/>
      <c r="Q26" s="228"/>
      <c r="R26" s="228"/>
      <c r="S26" s="228"/>
      <c r="T26" s="228"/>
      <c r="U26" s="229"/>
      <c r="V26" s="215"/>
    </row>
    <row r="27" spans="1:22" ht="15.8" customHeight="1" x14ac:dyDescent="0.3">
      <c r="A27" s="227"/>
      <c r="B27" s="228"/>
      <c r="C27" s="228"/>
      <c r="D27" s="228"/>
      <c r="E27" s="228"/>
      <c r="F27" s="228"/>
      <c r="G27" s="228"/>
      <c r="H27" s="228"/>
      <c r="I27" s="228"/>
      <c r="J27" s="228"/>
      <c r="K27" s="228"/>
      <c r="L27" s="228"/>
      <c r="M27" s="228"/>
      <c r="N27" s="228"/>
      <c r="O27" s="228"/>
      <c r="P27" s="228"/>
      <c r="Q27" s="228"/>
      <c r="R27" s="228"/>
      <c r="S27" s="228"/>
      <c r="T27" s="228"/>
      <c r="U27" s="229"/>
      <c r="V27" s="215"/>
    </row>
    <row r="28" spans="1:22" ht="15.8" customHeight="1" x14ac:dyDescent="0.3">
      <c r="A28" s="227"/>
      <c r="B28" s="228"/>
      <c r="C28" s="228"/>
      <c r="D28" s="228"/>
      <c r="E28" s="228"/>
      <c r="F28" s="228"/>
      <c r="G28" s="228"/>
      <c r="H28" s="228"/>
      <c r="I28" s="228"/>
      <c r="J28" s="228"/>
      <c r="K28" s="228"/>
      <c r="L28" s="228"/>
      <c r="M28" s="228"/>
      <c r="N28" s="228"/>
      <c r="O28" s="228"/>
      <c r="P28" s="228"/>
      <c r="Q28" s="228"/>
      <c r="R28" s="228"/>
      <c r="S28" s="228"/>
      <c r="T28" s="228"/>
      <c r="U28" s="229"/>
      <c r="V28" s="215"/>
    </row>
    <row r="29" spans="1:22" ht="15.8" customHeight="1" x14ac:dyDescent="0.3">
      <c r="A29" s="227"/>
      <c r="B29" s="228"/>
      <c r="C29" s="228"/>
      <c r="D29" s="228"/>
      <c r="E29" s="228"/>
      <c r="F29" s="228"/>
      <c r="G29" s="228"/>
      <c r="H29" s="228"/>
      <c r="I29" s="228"/>
      <c r="J29" s="228"/>
      <c r="K29" s="228"/>
      <c r="L29" s="228"/>
      <c r="M29" s="228"/>
      <c r="N29" s="228"/>
      <c r="O29" s="228"/>
      <c r="P29" s="228"/>
      <c r="Q29" s="228"/>
      <c r="R29" s="228"/>
      <c r="S29" s="228"/>
      <c r="T29" s="228"/>
      <c r="U29" s="229"/>
      <c r="V29" s="215"/>
    </row>
    <row r="30" spans="1:22" ht="15.8" customHeight="1" x14ac:dyDescent="0.3">
      <c r="A30" s="227"/>
      <c r="B30" s="228"/>
      <c r="C30" s="228"/>
      <c r="D30" s="228"/>
      <c r="E30" s="228"/>
      <c r="F30" s="228"/>
      <c r="G30" s="228"/>
      <c r="H30" s="228"/>
      <c r="I30" s="228"/>
      <c r="J30" s="228"/>
      <c r="K30" s="228"/>
      <c r="L30" s="228"/>
      <c r="M30" s="228"/>
      <c r="N30" s="228"/>
      <c r="O30" s="228"/>
      <c r="P30" s="228"/>
      <c r="Q30" s="228"/>
      <c r="R30" s="228"/>
      <c r="S30" s="228"/>
      <c r="T30" s="228"/>
      <c r="U30" s="229"/>
      <c r="V30" s="215"/>
    </row>
    <row r="31" spans="1:22" ht="15.8" customHeight="1" x14ac:dyDescent="0.3">
      <c r="A31" s="227"/>
      <c r="B31" s="228"/>
      <c r="C31" s="228"/>
      <c r="D31" s="228"/>
      <c r="E31" s="228"/>
      <c r="F31" s="228"/>
      <c r="G31" s="228"/>
      <c r="H31" s="228"/>
      <c r="I31" s="228"/>
      <c r="J31" s="228"/>
      <c r="K31" s="228"/>
      <c r="L31" s="228"/>
      <c r="M31" s="228"/>
      <c r="N31" s="228"/>
      <c r="O31" s="228"/>
      <c r="P31" s="228"/>
      <c r="Q31" s="228"/>
      <c r="R31" s="228"/>
      <c r="S31" s="228"/>
      <c r="T31" s="228"/>
      <c r="U31" s="229"/>
      <c r="V31" s="215"/>
    </row>
    <row r="32" spans="1:22" ht="15.8" customHeight="1" x14ac:dyDescent="0.3">
      <c r="A32" s="227"/>
      <c r="B32" s="228"/>
      <c r="C32" s="228"/>
      <c r="D32" s="228"/>
      <c r="E32" s="228"/>
      <c r="F32" s="228"/>
      <c r="G32" s="228"/>
      <c r="H32" s="228"/>
      <c r="I32" s="228"/>
      <c r="J32" s="228"/>
      <c r="K32" s="228"/>
      <c r="L32" s="228"/>
      <c r="M32" s="228"/>
      <c r="N32" s="228"/>
      <c r="O32" s="228"/>
      <c r="P32" s="228"/>
      <c r="Q32" s="228"/>
      <c r="R32" s="228"/>
      <c r="S32" s="228"/>
      <c r="T32" s="228"/>
      <c r="U32" s="229"/>
      <c r="V32" s="215"/>
    </row>
    <row r="33" spans="1:22" ht="18" customHeight="1" x14ac:dyDescent="0.3">
      <c r="A33" s="227"/>
      <c r="B33" s="228"/>
      <c r="C33" s="228"/>
      <c r="D33" s="228"/>
      <c r="E33" s="228"/>
      <c r="F33" s="228"/>
      <c r="G33" s="228"/>
      <c r="H33" s="228"/>
      <c r="I33" s="228"/>
      <c r="J33" s="228"/>
      <c r="K33" s="228"/>
      <c r="L33" s="228"/>
      <c r="M33" s="228"/>
      <c r="N33" s="228"/>
      <c r="O33" s="228"/>
      <c r="P33" s="228"/>
      <c r="Q33" s="228"/>
      <c r="R33" s="228"/>
      <c r="S33" s="228"/>
      <c r="T33" s="228"/>
      <c r="U33" s="229"/>
      <c r="V33" s="215"/>
    </row>
    <row r="34" spans="1:22" ht="17.45" customHeight="1" thickBot="1" x14ac:dyDescent="0.35">
      <c r="A34" s="230"/>
      <c r="B34" s="231"/>
      <c r="C34" s="231"/>
      <c r="D34" s="231"/>
      <c r="E34" s="231"/>
      <c r="F34" s="231"/>
      <c r="G34" s="231"/>
      <c r="H34" s="231"/>
      <c r="I34" s="231"/>
      <c r="J34" s="231"/>
      <c r="K34" s="231"/>
      <c r="L34" s="231"/>
      <c r="M34" s="231"/>
      <c r="N34" s="231"/>
      <c r="O34" s="231"/>
      <c r="P34" s="231"/>
      <c r="Q34" s="231"/>
      <c r="R34" s="231"/>
      <c r="S34" s="231"/>
      <c r="T34" s="231"/>
      <c r="U34" s="232"/>
      <c r="V34" s="215"/>
    </row>
    <row r="35" spans="1:22" ht="15.8" customHeight="1" x14ac:dyDescent="0.3"/>
    <row r="36" spans="1:22" ht="15.8" customHeight="1" x14ac:dyDescent="0.3"/>
    <row r="37" spans="1:22" ht="15.8" customHeight="1" x14ac:dyDescent="0.3"/>
    <row r="38" spans="1:22" ht="15.8" customHeight="1" x14ac:dyDescent="0.3"/>
    <row r="39" spans="1:22" ht="15.8" customHeight="1" x14ac:dyDescent="0.3"/>
    <row r="40" spans="1:22" ht="15.8" customHeight="1" x14ac:dyDescent="0.3"/>
    <row r="41" spans="1:22" ht="15.8" customHeight="1" x14ac:dyDescent="0.3"/>
  </sheetData>
  <sheetProtection selectLockedCells="1"/>
  <mergeCells count="1">
    <mergeCell ref="A1:U34"/>
  </mergeCells>
  <pageMargins left="0.45" right="0.17" top="0.83" bottom="0.75" header="0.23250000000000001" footer="0.3"/>
  <pageSetup paperSize="5" scale="89" orientation="landscape" r:id="rId1"/>
  <headerFooter>
    <oddHeader>&amp;L&amp;"Times New Roman,Regular"Quarterly Report on Green Banking Activities United Finance Limited July-September' 2023</oddHeader>
    <oddFooter>&amp;L&amp;D&amp;R&amp;"Times New Roman,Regular"
(Signature &amp; Seal)Head of Sustainable Finance Unit</oddFooter>
    <evenHeader>&amp;L&amp;"Times New Roman,Regular"Quarterly Report on Green Banking Activities United Finance Limited October-December, 2021</evenHeader>
    <evenFooter>&amp;L&amp;D&amp;R&amp;"Times New Roman,Regular"&amp;G
(Signature &amp; Seal)Head of Sustainable Finance Unit</evenFooter>
    <firstHeader>&amp;L&amp;"Times New Roman,Regular"Quarterly Progress Report on Green Banking Activities (Name of the Banks) January-March/April-June/July-September/October-December20--</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view="pageBreakPreview" zoomScaleNormal="100" zoomScaleSheetLayoutView="100" workbookViewId="0">
      <selection sqref="A1:B1"/>
    </sheetView>
  </sheetViews>
  <sheetFormatPr defaultColWidth="9.09765625" defaultRowHeight="14.4" x14ac:dyDescent="0.3"/>
  <cols>
    <col min="1" max="1" width="9.09765625" style="158"/>
    <col min="2" max="2" width="12.69921875" style="158" customWidth="1"/>
    <col min="3" max="3" width="9.09765625" style="158"/>
    <col min="4" max="4" width="12.296875" style="158" customWidth="1"/>
    <col min="5" max="5" width="9.09765625" style="158"/>
    <col min="6" max="7" width="16.3984375" style="158" customWidth="1"/>
    <col min="8" max="8" width="14" style="158" customWidth="1"/>
    <col min="9" max="9" width="12.8984375" style="158" customWidth="1"/>
    <col min="10" max="10" width="13.296875" style="158" customWidth="1"/>
    <col min="11" max="11" width="15.69921875" style="158" customWidth="1"/>
    <col min="12" max="12" width="9.09765625" style="158"/>
    <col min="13" max="13" width="11.09765625" style="158" customWidth="1"/>
    <col min="14" max="14" width="13.69921875" style="158" customWidth="1"/>
    <col min="15" max="16384" width="9.09765625" style="158"/>
  </cols>
  <sheetData>
    <row r="1" spans="1:14" ht="15.65" x14ac:dyDescent="0.3">
      <c r="A1" s="233" t="s">
        <v>326</v>
      </c>
      <c r="B1" s="233"/>
      <c r="C1" s="42" t="str">
        <f>'Green Banking'!C3</f>
        <v>United Finance Limited</v>
      </c>
    </row>
    <row r="2" spans="1:14" ht="15.65" x14ac:dyDescent="0.3">
      <c r="A2" s="233" t="s">
        <v>14</v>
      </c>
      <c r="B2" s="233"/>
      <c r="C2" s="42" t="str">
        <f>'Green Banking'!C4</f>
        <v>Q3</v>
      </c>
    </row>
    <row r="4" spans="1:14" ht="21.05" x14ac:dyDescent="0.4">
      <c r="A4" s="234" t="s">
        <v>311</v>
      </c>
      <c r="B4" s="234"/>
      <c r="C4" s="234"/>
      <c r="D4" s="234"/>
      <c r="E4" s="234"/>
      <c r="F4" s="234"/>
      <c r="G4" s="234"/>
      <c r="H4" s="234"/>
      <c r="I4" s="234"/>
      <c r="J4" s="234"/>
      <c r="K4" s="234"/>
      <c r="L4" s="159"/>
      <c r="M4" s="159"/>
    </row>
    <row r="6" spans="1:14" x14ac:dyDescent="0.3">
      <c r="J6" s="241" t="s">
        <v>284</v>
      </c>
      <c r="K6" s="241"/>
    </row>
    <row r="7" spans="1:14" s="161" customFormat="1" ht="32.950000000000003" customHeight="1" x14ac:dyDescent="0.3">
      <c r="A7" s="236"/>
      <c r="B7" s="236" t="s">
        <v>128</v>
      </c>
      <c r="C7" s="236"/>
      <c r="D7" s="236" t="s">
        <v>248</v>
      </c>
      <c r="E7" s="236"/>
      <c r="F7" s="239" t="s">
        <v>249</v>
      </c>
      <c r="G7" s="240"/>
      <c r="H7" s="237" t="s">
        <v>257</v>
      </c>
      <c r="I7" s="237" t="s">
        <v>281</v>
      </c>
      <c r="J7" s="237" t="s">
        <v>250</v>
      </c>
      <c r="K7" s="236" t="s">
        <v>251</v>
      </c>
      <c r="L7" s="160"/>
      <c r="M7" s="235"/>
      <c r="N7" s="235"/>
    </row>
    <row r="8" spans="1:14" s="161" customFormat="1" ht="46.55" customHeight="1" x14ac:dyDescent="0.3">
      <c r="A8" s="236"/>
      <c r="B8" s="123" t="s">
        <v>56</v>
      </c>
      <c r="C8" s="123" t="s">
        <v>252</v>
      </c>
      <c r="D8" s="123" t="s">
        <v>56</v>
      </c>
      <c r="E8" s="123" t="s">
        <v>252</v>
      </c>
      <c r="F8" s="123" t="s">
        <v>56</v>
      </c>
      <c r="G8" s="123" t="s">
        <v>252</v>
      </c>
      <c r="H8" s="238"/>
      <c r="I8" s="238"/>
      <c r="J8" s="238"/>
      <c r="K8" s="236"/>
      <c r="L8" s="139"/>
      <c r="M8" s="235"/>
      <c r="N8" s="235"/>
    </row>
    <row r="9" spans="1:14" s="161" customFormat="1" ht="31.15" x14ac:dyDescent="0.3">
      <c r="A9" s="123">
        <v>1</v>
      </c>
      <c r="B9" s="123">
        <v>2</v>
      </c>
      <c r="C9" s="123">
        <v>3</v>
      </c>
      <c r="D9" s="123">
        <v>4</v>
      </c>
      <c r="E9" s="123">
        <v>5</v>
      </c>
      <c r="F9" s="123" t="s">
        <v>255</v>
      </c>
      <c r="G9" s="123" t="s">
        <v>256</v>
      </c>
      <c r="H9" s="123">
        <v>8</v>
      </c>
      <c r="I9" s="123">
        <v>9</v>
      </c>
      <c r="J9" s="123" t="s">
        <v>259</v>
      </c>
      <c r="K9" s="123" t="s">
        <v>258</v>
      </c>
      <c r="L9" s="139"/>
      <c r="M9" s="139"/>
      <c r="N9" s="139"/>
    </row>
    <row r="10" spans="1:14" ht="15.65" x14ac:dyDescent="0.3">
      <c r="A10" s="162" t="s">
        <v>53</v>
      </c>
      <c r="B10" s="163">
        <f>'Summary GF'!C20</f>
        <v>6</v>
      </c>
      <c r="C10" s="163">
        <f>'Summary GF'!D20</f>
        <v>340.5</v>
      </c>
      <c r="D10" s="163">
        <f>'Summary SLF'!C14</f>
        <v>103</v>
      </c>
      <c r="E10" s="163">
        <f>'Summary SLF'!D14</f>
        <v>441.32894200000004</v>
      </c>
      <c r="F10" s="163">
        <f>B10+D10</f>
        <v>109</v>
      </c>
      <c r="G10" s="163">
        <f>C10+E10</f>
        <v>781.8289420000001</v>
      </c>
      <c r="H10" s="163">
        <f>'Green Banking'!E10</f>
        <v>1962.65</v>
      </c>
      <c r="I10" s="163">
        <f>'Green Banking'!E12</f>
        <v>3844.2337911800005</v>
      </c>
      <c r="J10" s="163">
        <f>(C10/H10)*100</f>
        <v>17.348992433699333</v>
      </c>
      <c r="K10" s="163">
        <f>(G10/I10)*100</f>
        <v>20.337705365209203</v>
      </c>
      <c r="L10" s="164"/>
      <c r="M10" s="164"/>
      <c r="N10" s="164"/>
    </row>
    <row r="11" spans="1:14" ht="15.65" hidden="1" x14ac:dyDescent="0.3">
      <c r="A11" s="116" t="s">
        <v>127</v>
      </c>
      <c r="L11" s="165"/>
      <c r="M11" s="165"/>
      <c r="N11" s="165"/>
    </row>
    <row r="12" spans="1:14" x14ac:dyDescent="0.3">
      <c r="L12" s="165"/>
      <c r="M12" s="165"/>
      <c r="N12" s="165"/>
    </row>
  </sheetData>
  <sheetProtection password="C8A9" sheet="1" objects="1" scenarios="1" selectLockedCells="1"/>
  <mergeCells count="14">
    <mergeCell ref="A1:B1"/>
    <mergeCell ref="A2:B2"/>
    <mergeCell ref="A4:K4"/>
    <mergeCell ref="N7:N8"/>
    <mergeCell ref="B7:C7"/>
    <mergeCell ref="I7:I8"/>
    <mergeCell ref="J7:J8"/>
    <mergeCell ref="K7:K8"/>
    <mergeCell ref="A7:A8"/>
    <mergeCell ref="D7:E7"/>
    <mergeCell ref="M7:M8"/>
    <mergeCell ref="H7:H8"/>
    <mergeCell ref="F7:G7"/>
    <mergeCell ref="J6:K6"/>
  </mergeCells>
  <pageMargins left="0.45" right="0.17" top="0.83" bottom="0.75" header="0.23250000000000001" footer="0.3"/>
  <pageSetup paperSize="5" orientation="landscape" r:id="rId1"/>
  <headerFooter>
    <oddHeader>&amp;L&amp;"Times New Roman,Regular"Quarterly Report on Green Banking Activities United Finance Limited July-September' 2023</oddHeader>
    <oddFooter>&amp;L&amp;D&amp;R&amp;"Times New Roman,Regular"
(Signature &amp; Seal)Head of Sustainable Finance Unit</oddFooter>
    <evenHeader>&amp;L&amp;"Times New Roman,Regular"Quarterly Report on Green Banking Activities United Finance Limited October-December, 2021</evenHeader>
    <evenFooter>&amp;L&amp;D&amp;R&amp;"Times New Roman,Regular"&amp;G
(Signature &amp; Seal)Head of Sustainable Finance Unit</evenFooter>
    <firstHeader>&amp;L&amp;"Times New Roman,Regular"Quarterly Progress Report on Green Banking Activities (Name of the Banks) January-March/April-June/July-September/October-December20--</firstHeader>
  </headerFooter>
  <colBreaks count="1" manualBreakCount="1">
    <brk id="11" max="1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S354"/>
  <sheetViews>
    <sheetView showGridLines="0" view="pageBreakPreview" topLeftCell="A199" zoomScale="55" zoomScaleNormal="25" zoomScaleSheetLayoutView="55" zoomScalePageLayoutView="70" workbookViewId="0">
      <selection activeCell="F149" sqref="F149"/>
    </sheetView>
  </sheetViews>
  <sheetFormatPr defaultColWidth="9.09765625" defaultRowHeight="14.4" x14ac:dyDescent="0.3"/>
  <cols>
    <col min="1" max="1" width="30.69921875" style="75" customWidth="1"/>
    <col min="2" max="2" width="31.8984375" style="120" customWidth="1"/>
    <col min="3" max="3" width="26" style="76" customWidth="1"/>
    <col min="4" max="4" width="23.8984375" style="42" customWidth="1"/>
    <col min="5" max="7" width="22.8984375" style="42" customWidth="1"/>
    <col min="8" max="8" width="21" style="42" customWidth="1"/>
    <col min="9" max="11" width="23.69921875" style="42" customWidth="1"/>
    <col min="12" max="12" width="23.09765625" style="42" customWidth="1"/>
    <col min="13" max="13" width="21.3984375" style="42" customWidth="1"/>
    <col min="14" max="14" width="23.8984375" style="42" customWidth="1"/>
    <col min="15" max="15" width="24.69921875" style="42" customWidth="1"/>
    <col min="16" max="16" width="21" style="42" customWidth="1"/>
    <col min="17" max="17" width="14.09765625" style="42" customWidth="1"/>
    <col min="18" max="18" width="13" style="42" customWidth="1"/>
    <col min="19" max="19" width="14.296875" style="42" customWidth="1"/>
    <col min="20" max="20" width="16.3984375" style="42" customWidth="1"/>
    <col min="21" max="16384" width="9.09765625" style="42"/>
  </cols>
  <sheetData>
    <row r="1" spans="1:127" s="112" customFormat="1" ht="36.700000000000003" customHeight="1" thickBot="1" x14ac:dyDescent="0.35">
      <c r="A1" s="316" t="s">
        <v>278</v>
      </c>
      <c r="B1" s="317"/>
      <c r="C1" s="317"/>
      <c r="D1" s="317"/>
      <c r="E1" s="317"/>
      <c r="F1" s="317"/>
      <c r="G1" s="317"/>
      <c r="H1" s="317"/>
      <c r="I1" s="317"/>
      <c r="J1" s="317"/>
      <c r="K1" s="317"/>
      <c r="L1" s="317"/>
      <c r="M1" s="317"/>
      <c r="N1" s="317"/>
      <c r="O1" s="317"/>
      <c r="P1" s="317"/>
      <c r="Q1" s="317"/>
      <c r="R1" s="317"/>
      <c r="S1" s="317"/>
      <c r="T1" s="318"/>
    </row>
    <row r="2" spans="1:127" s="112" customFormat="1" ht="15.8" customHeight="1" x14ac:dyDescent="0.3">
      <c r="A2" s="113"/>
      <c r="B2" s="114"/>
      <c r="C2" s="115"/>
      <c r="D2" s="113"/>
      <c r="E2" s="113"/>
      <c r="F2" s="113"/>
      <c r="G2" s="113"/>
      <c r="H2" s="113"/>
      <c r="I2" s="113"/>
      <c r="J2" s="113"/>
      <c r="K2" s="113"/>
      <c r="L2" s="113"/>
      <c r="M2" s="113"/>
      <c r="N2" s="113"/>
      <c r="O2" s="113"/>
    </row>
    <row r="3" spans="1:127" s="112" customFormat="1" ht="15.8" customHeight="1" x14ac:dyDescent="0.3">
      <c r="A3" s="268" t="s">
        <v>326</v>
      </c>
      <c r="B3" s="268"/>
      <c r="C3" s="157" t="s">
        <v>360</v>
      </c>
      <c r="D3" s="113"/>
      <c r="E3" s="113"/>
      <c r="F3" s="113"/>
      <c r="G3" s="113"/>
      <c r="H3" s="113"/>
      <c r="I3" s="113"/>
      <c r="J3" s="113"/>
      <c r="K3" s="113"/>
      <c r="L3" s="113"/>
      <c r="M3" s="113"/>
      <c r="N3" s="113"/>
      <c r="O3" s="113"/>
    </row>
    <row r="4" spans="1:127" s="112" customFormat="1" ht="15.8" customHeight="1" x14ac:dyDescent="0.3">
      <c r="A4" s="269" t="s">
        <v>14</v>
      </c>
      <c r="B4" s="270"/>
      <c r="C4" s="151" t="s">
        <v>361</v>
      </c>
      <c r="D4" s="113"/>
      <c r="E4" s="113"/>
      <c r="F4" s="113"/>
      <c r="G4" s="113"/>
      <c r="H4" s="113"/>
      <c r="I4" s="113"/>
      <c r="J4" s="113"/>
      <c r="K4" s="113"/>
      <c r="L4" s="113"/>
      <c r="M4" s="113"/>
      <c r="N4" s="113"/>
      <c r="O4" s="113"/>
    </row>
    <row r="5" spans="1:127" s="112" customFormat="1" ht="15.8" customHeight="1" thickBot="1" x14ac:dyDescent="0.35">
      <c r="A5" s="116"/>
      <c r="B5" s="114"/>
      <c r="C5" s="115"/>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row>
    <row r="6" spans="1:127" s="77" customFormat="1" ht="24.8" customHeight="1" thickBot="1" x14ac:dyDescent="0.35">
      <c r="A6" s="290" t="s">
        <v>336</v>
      </c>
      <c r="B6" s="291"/>
      <c r="C6" s="291"/>
      <c r="D6" s="291"/>
      <c r="E6" s="291"/>
      <c r="F6" s="291"/>
      <c r="G6" s="291"/>
      <c r="H6" s="292"/>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row>
    <row r="7" spans="1:127" s="77" customFormat="1" ht="24.8" customHeight="1" x14ac:dyDescent="0.3">
      <c r="A7" s="119"/>
      <c r="B7" s="63"/>
      <c r="C7" s="74"/>
      <c r="D7" s="118"/>
      <c r="E7" s="118"/>
      <c r="F7" s="118"/>
      <c r="G7" s="308" t="s">
        <v>284</v>
      </c>
      <c r="H7" s="308"/>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row>
    <row r="8" spans="1:127" s="77" customFormat="1" ht="24.8" customHeight="1" x14ac:dyDescent="0.3">
      <c r="A8" s="281" t="s">
        <v>247</v>
      </c>
      <c r="B8" s="282"/>
      <c r="C8" s="285" t="s">
        <v>183</v>
      </c>
      <c r="D8" s="286"/>
      <c r="E8" s="287"/>
      <c r="F8" s="285" t="s">
        <v>184</v>
      </c>
      <c r="G8" s="286"/>
      <c r="H8" s="287"/>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row>
    <row r="9" spans="1:127" s="77" customFormat="1" ht="15.55" x14ac:dyDescent="0.3">
      <c r="A9" s="283"/>
      <c r="B9" s="284"/>
      <c r="C9" s="209" t="s">
        <v>185</v>
      </c>
      <c r="D9" s="209" t="s">
        <v>186</v>
      </c>
      <c r="E9" s="209" t="s">
        <v>13</v>
      </c>
      <c r="F9" s="209" t="s">
        <v>185</v>
      </c>
      <c r="G9" s="209" t="s">
        <v>186</v>
      </c>
      <c r="H9" s="209" t="s">
        <v>13</v>
      </c>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row>
    <row r="10" spans="1:127" s="77" customFormat="1" ht="15.55" x14ac:dyDescent="0.3">
      <c r="A10" s="309" t="s">
        <v>269</v>
      </c>
      <c r="B10" s="310"/>
      <c r="C10" s="146">
        <v>674.45</v>
      </c>
      <c r="D10" s="146">
        <v>1288.2</v>
      </c>
      <c r="E10" s="197">
        <f>C10+D10</f>
        <v>1962.65</v>
      </c>
      <c r="F10" s="146">
        <v>1466.7551137400012</v>
      </c>
      <c r="G10" s="146">
        <v>8844.1392613700082</v>
      </c>
      <c r="H10" s="197">
        <f>F10+G10</f>
        <v>10310.894375110009</v>
      </c>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row>
    <row r="11" spans="1:127" s="77" customFormat="1" ht="15.8" customHeight="1" x14ac:dyDescent="0.3">
      <c r="A11" s="309" t="s">
        <v>277</v>
      </c>
      <c r="B11" s="310"/>
      <c r="C11" s="146">
        <v>135.01387294</v>
      </c>
      <c r="D11" s="146">
        <v>1746.5699182400003</v>
      </c>
      <c r="E11" s="197">
        <f>C11+D11</f>
        <v>1881.5837911800004</v>
      </c>
      <c r="F11" s="146">
        <v>332.17324840000066</v>
      </c>
      <c r="G11" s="146">
        <v>10467.368152949979</v>
      </c>
      <c r="H11" s="197">
        <f>F11+G11</f>
        <v>10799.541401349979</v>
      </c>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row>
    <row r="12" spans="1:127" s="77" customFormat="1" ht="14.95" customHeight="1" x14ac:dyDescent="0.3">
      <c r="A12" s="288" t="s">
        <v>188</v>
      </c>
      <c r="B12" s="311"/>
      <c r="C12" s="194">
        <f>SUM(C10:C11)</f>
        <v>809.4638729400001</v>
      </c>
      <c r="D12" s="194">
        <f t="shared" ref="D12:H12" si="0">SUM(D10:D11)</f>
        <v>3034.7699182400002</v>
      </c>
      <c r="E12" s="194">
        <f t="shared" si="0"/>
        <v>3844.2337911800005</v>
      </c>
      <c r="F12" s="194">
        <f t="shared" si="0"/>
        <v>1798.9283621400018</v>
      </c>
      <c r="G12" s="194">
        <f t="shared" si="0"/>
        <v>19311.507414319989</v>
      </c>
      <c r="H12" s="194">
        <f t="shared" si="0"/>
        <v>21110.435776459988</v>
      </c>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c r="DM12" s="113"/>
      <c r="DN12" s="113"/>
      <c r="DO12" s="113"/>
      <c r="DP12" s="113"/>
      <c r="DQ12" s="113"/>
      <c r="DR12" s="113"/>
      <c r="DS12" s="113"/>
      <c r="DT12" s="113"/>
      <c r="DU12" s="113"/>
      <c r="DV12" s="113"/>
      <c r="DW12" s="113"/>
    </row>
    <row r="13" spans="1:127" s="77" customFormat="1" ht="15.55" x14ac:dyDescent="0.3">
      <c r="A13" s="312" t="s">
        <v>189</v>
      </c>
      <c r="B13" s="313"/>
      <c r="C13" s="147"/>
      <c r="D13" s="147"/>
      <c r="E13" s="201">
        <f>C13+D13</f>
        <v>0</v>
      </c>
      <c r="F13" s="147"/>
      <c r="G13" s="147"/>
      <c r="H13" s="201">
        <f>F13+G13</f>
        <v>0</v>
      </c>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row>
    <row r="14" spans="1:127" s="77" customFormat="1" ht="16.100000000000001" thickBot="1" x14ac:dyDescent="0.35">
      <c r="A14" s="117"/>
      <c r="B14" s="117"/>
      <c r="C14" s="70"/>
      <c r="D14" s="118"/>
      <c r="E14" s="118"/>
      <c r="F14" s="118"/>
      <c r="G14" s="118"/>
      <c r="H14" s="118"/>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row>
    <row r="15" spans="1:127" s="77" customFormat="1" ht="24.8" customHeight="1" thickBot="1" x14ac:dyDescent="0.35">
      <c r="A15" s="290" t="s">
        <v>337</v>
      </c>
      <c r="B15" s="291"/>
      <c r="C15" s="291"/>
      <c r="D15" s="291"/>
      <c r="E15" s="291"/>
      <c r="F15" s="291"/>
      <c r="G15" s="291"/>
      <c r="H15" s="292"/>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row>
    <row r="16" spans="1:127" s="77" customFormat="1" ht="17.2" x14ac:dyDescent="0.3">
      <c r="A16" s="119"/>
      <c r="B16" s="63"/>
      <c r="C16" s="74"/>
      <c r="D16" s="118"/>
      <c r="E16" s="118"/>
      <c r="F16" s="118"/>
      <c r="G16" s="308" t="s">
        <v>284</v>
      </c>
      <c r="H16" s="308"/>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row>
    <row r="17" spans="1:77" s="77" customFormat="1" ht="24.8" customHeight="1" x14ac:dyDescent="0.3">
      <c r="A17" s="281" t="s">
        <v>247</v>
      </c>
      <c r="B17" s="282"/>
      <c r="C17" s="285" t="s">
        <v>183</v>
      </c>
      <c r="D17" s="286"/>
      <c r="E17" s="287"/>
      <c r="F17" s="285" t="s">
        <v>184</v>
      </c>
      <c r="G17" s="286"/>
      <c r="H17" s="287"/>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row>
    <row r="18" spans="1:77" s="77" customFormat="1" ht="24.8" customHeight="1" x14ac:dyDescent="0.3">
      <c r="A18" s="283"/>
      <c r="B18" s="284"/>
      <c r="C18" s="209" t="s">
        <v>185</v>
      </c>
      <c r="D18" s="209" t="s">
        <v>186</v>
      </c>
      <c r="E18" s="209" t="s">
        <v>13</v>
      </c>
      <c r="F18" s="209" t="s">
        <v>185</v>
      </c>
      <c r="G18" s="209" t="s">
        <v>186</v>
      </c>
      <c r="H18" s="209" t="s">
        <v>13</v>
      </c>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row>
    <row r="19" spans="1:77" s="77" customFormat="1" ht="15.55" x14ac:dyDescent="0.3">
      <c r="A19" s="309" t="s">
        <v>269</v>
      </c>
      <c r="B19" s="310"/>
      <c r="C19" s="146">
        <v>124.5</v>
      </c>
      <c r="D19" s="146">
        <v>216</v>
      </c>
      <c r="E19" s="197">
        <f>C19+D19</f>
        <v>340.5</v>
      </c>
      <c r="F19" s="146">
        <v>129.92363922000001</v>
      </c>
      <c r="G19" s="146">
        <v>1005.89417112</v>
      </c>
      <c r="H19" s="197">
        <f t="shared" ref="H19:H20" si="1">F19+G19</f>
        <v>1135.8178103400001</v>
      </c>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row>
    <row r="20" spans="1:77" s="77" customFormat="1" ht="15.55" x14ac:dyDescent="0.3">
      <c r="A20" s="309" t="s">
        <v>187</v>
      </c>
      <c r="B20" s="310"/>
      <c r="C20" s="146">
        <v>0</v>
      </c>
      <c r="D20" s="146">
        <v>0</v>
      </c>
      <c r="E20" s="197">
        <f>C20+D20</f>
        <v>0</v>
      </c>
      <c r="F20" s="146">
        <v>0</v>
      </c>
      <c r="G20" s="146">
        <v>0</v>
      </c>
      <c r="H20" s="197">
        <f t="shared" si="1"/>
        <v>0</v>
      </c>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row>
    <row r="21" spans="1:77" s="77" customFormat="1" ht="15.55" x14ac:dyDescent="0.3">
      <c r="A21" s="288" t="s">
        <v>188</v>
      </c>
      <c r="B21" s="289"/>
      <c r="C21" s="194">
        <f>SUM(C19:C20)</f>
        <v>124.5</v>
      </c>
      <c r="D21" s="194">
        <f t="shared" ref="D21:H21" si="2">SUM(D19:D20)</f>
        <v>216</v>
      </c>
      <c r="E21" s="194">
        <f t="shared" si="2"/>
        <v>340.5</v>
      </c>
      <c r="F21" s="194">
        <f t="shared" si="2"/>
        <v>129.92363922000001</v>
      </c>
      <c r="G21" s="194">
        <f t="shared" si="2"/>
        <v>1005.89417112</v>
      </c>
      <c r="H21" s="194">
        <f t="shared" si="2"/>
        <v>1135.8178103400001</v>
      </c>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row>
    <row r="22" spans="1:77" s="77" customFormat="1" ht="16.100000000000001" thickBot="1" x14ac:dyDescent="0.35">
      <c r="A22" s="117"/>
      <c r="B22" s="117"/>
      <c r="C22" s="70"/>
      <c r="D22" s="118"/>
      <c r="E22" s="118"/>
      <c r="F22" s="118"/>
      <c r="G22" s="118"/>
      <c r="H22" s="118"/>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row>
    <row r="23" spans="1:77" s="112" customFormat="1" ht="28.55" customHeight="1" thickBot="1" x14ac:dyDescent="0.35">
      <c r="A23" s="256" t="s">
        <v>338</v>
      </c>
      <c r="B23" s="257"/>
      <c r="C23" s="257"/>
      <c r="D23" s="257"/>
      <c r="E23" s="257"/>
      <c r="F23" s="257"/>
      <c r="G23" s="257"/>
      <c r="H23" s="257"/>
      <c r="I23" s="257"/>
      <c r="J23" s="257"/>
      <c r="K23" s="257"/>
      <c r="L23" s="257"/>
      <c r="M23" s="257"/>
      <c r="N23" s="257"/>
      <c r="O23" s="257"/>
      <c r="P23" s="258"/>
      <c r="Q23" s="113"/>
      <c r="R23" s="113"/>
      <c r="S23" s="113"/>
      <c r="T23" s="113"/>
      <c r="U23" s="113"/>
      <c r="V23" s="113"/>
      <c r="W23" s="113"/>
      <c r="X23" s="113"/>
      <c r="Y23" s="113"/>
      <c r="Z23" s="113"/>
      <c r="AA23" s="113"/>
    </row>
    <row r="24" spans="1:77" ht="17.45" customHeight="1" x14ac:dyDescent="0.3">
      <c r="F24" s="319"/>
      <c r="G24" s="319"/>
      <c r="H24" s="319"/>
      <c r="I24" s="319"/>
      <c r="M24" s="77"/>
      <c r="N24" s="121"/>
      <c r="O24" s="277" t="s">
        <v>284</v>
      </c>
      <c r="P24" s="277"/>
      <c r="Q24" s="113"/>
      <c r="R24" s="113"/>
      <c r="S24" s="113"/>
      <c r="T24" s="113"/>
      <c r="U24" s="113"/>
      <c r="V24" s="113"/>
      <c r="W24" s="113"/>
      <c r="X24" s="113"/>
      <c r="Y24" s="113"/>
      <c r="Z24" s="113"/>
      <c r="AA24" s="113"/>
    </row>
    <row r="25" spans="1:77" s="122" customFormat="1" ht="59.3" customHeight="1" x14ac:dyDescent="0.3">
      <c r="A25" s="321" t="s">
        <v>129</v>
      </c>
      <c r="B25" s="254" t="s">
        <v>130</v>
      </c>
      <c r="C25" s="264" t="s">
        <v>131</v>
      </c>
      <c r="D25" s="298" t="s">
        <v>51</v>
      </c>
      <c r="E25" s="305"/>
      <c r="F25" s="305"/>
      <c r="G25" s="299"/>
      <c r="H25" s="237" t="s">
        <v>52</v>
      </c>
      <c r="I25" s="298" t="s">
        <v>58</v>
      </c>
      <c r="J25" s="299"/>
      <c r="K25" s="298" t="s">
        <v>57</v>
      </c>
      <c r="L25" s="305"/>
      <c r="M25" s="305"/>
      <c r="N25" s="299"/>
      <c r="O25" s="237" t="s">
        <v>125</v>
      </c>
      <c r="P25" s="237" t="s">
        <v>126</v>
      </c>
      <c r="Q25" s="113"/>
      <c r="R25" s="113"/>
      <c r="S25" s="113"/>
      <c r="T25" s="113"/>
      <c r="U25" s="113"/>
      <c r="V25" s="113"/>
      <c r="W25" s="113"/>
      <c r="X25" s="113"/>
      <c r="Y25" s="113"/>
      <c r="Z25" s="113"/>
      <c r="AA25" s="113"/>
    </row>
    <row r="26" spans="1:77" s="122" customFormat="1" ht="38.25" customHeight="1" x14ac:dyDescent="0.3">
      <c r="A26" s="321"/>
      <c r="B26" s="255"/>
      <c r="C26" s="264"/>
      <c r="D26" s="123" t="s">
        <v>56</v>
      </c>
      <c r="E26" s="123" t="s">
        <v>132</v>
      </c>
      <c r="F26" s="123" t="s">
        <v>133</v>
      </c>
      <c r="G26" s="123" t="s">
        <v>134</v>
      </c>
      <c r="H26" s="238"/>
      <c r="I26" s="124" t="s">
        <v>59</v>
      </c>
      <c r="J26" s="124" t="s">
        <v>60</v>
      </c>
      <c r="K26" s="123" t="s">
        <v>48</v>
      </c>
      <c r="L26" s="124" t="s">
        <v>49</v>
      </c>
      <c r="M26" s="124" t="s">
        <v>55</v>
      </c>
      <c r="N26" s="124" t="s">
        <v>13</v>
      </c>
      <c r="O26" s="238"/>
      <c r="P26" s="238"/>
      <c r="Q26" s="113"/>
      <c r="R26" s="113"/>
      <c r="S26" s="113"/>
      <c r="T26" s="113"/>
      <c r="U26" s="113"/>
      <c r="V26" s="113"/>
      <c r="W26" s="113"/>
      <c r="X26" s="113"/>
      <c r="Y26" s="113"/>
      <c r="Z26" s="113"/>
      <c r="AA26" s="113"/>
    </row>
    <row r="27" spans="1:77" ht="16.5" customHeight="1" x14ac:dyDescent="0.3">
      <c r="A27" s="274">
        <v>1</v>
      </c>
      <c r="B27" s="271" t="s">
        <v>135</v>
      </c>
      <c r="C27" s="125" t="s">
        <v>84</v>
      </c>
      <c r="D27" s="148">
        <v>0</v>
      </c>
      <c r="E27" s="148">
        <v>0</v>
      </c>
      <c r="F27" s="148">
        <v>0</v>
      </c>
      <c r="G27" s="198">
        <f t="shared" ref="G27:G46" si="3">E27+F27</f>
        <v>0</v>
      </c>
      <c r="H27" s="148">
        <v>0</v>
      </c>
      <c r="I27" s="148">
        <v>0</v>
      </c>
      <c r="J27" s="148">
        <v>0</v>
      </c>
      <c r="K27" s="148">
        <v>0</v>
      </c>
      <c r="L27" s="148">
        <v>0</v>
      </c>
      <c r="M27" s="148">
        <v>0</v>
      </c>
      <c r="N27" s="198">
        <f>K27+L27+M27</f>
        <v>0</v>
      </c>
      <c r="O27" s="148">
        <v>0</v>
      </c>
      <c r="P27" s="148">
        <v>0</v>
      </c>
      <c r="Q27" s="113"/>
      <c r="R27" s="113"/>
      <c r="S27" s="113"/>
      <c r="T27" s="113"/>
      <c r="U27" s="113"/>
      <c r="V27" s="113"/>
      <c r="W27" s="113"/>
      <c r="X27" s="113"/>
      <c r="Y27" s="113"/>
      <c r="Z27" s="113"/>
      <c r="AA27" s="113"/>
    </row>
    <row r="28" spans="1:77" ht="14.95" customHeight="1" x14ac:dyDescent="0.3">
      <c r="A28" s="275"/>
      <c r="B28" s="272"/>
      <c r="C28" s="125" t="s">
        <v>85</v>
      </c>
      <c r="D28" s="148">
        <v>0</v>
      </c>
      <c r="E28" s="148">
        <v>0</v>
      </c>
      <c r="F28" s="148">
        <v>0</v>
      </c>
      <c r="G28" s="198">
        <f t="shared" si="3"/>
        <v>0</v>
      </c>
      <c r="H28" s="148">
        <v>0</v>
      </c>
      <c r="I28" s="148">
        <v>0</v>
      </c>
      <c r="J28" s="148">
        <v>0</v>
      </c>
      <c r="K28" s="148">
        <v>0</v>
      </c>
      <c r="L28" s="148">
        <v>0</v>
      </c>
      <c r="M28" s="148">
        <v>0</v>
      </c>
      <c r="N28" s="198">
        <f t="shared" ref="N28:N94" si="4">K28+L28+M28</f>
        <v>0</v>
      </c>
      <c r="O28" s="148">
        <v>0</v>
      </c>
      <c r="P28" s="148">
        <v>0</v>
      </c>
      <c r="Q28" s="126"/>
      <c r="R28" s="126"/>
      <c r="S28" s="126"/>
      <c r="T28" s="126"/>
    </row>
    <row r="29" spans="1:77" ht="14.95" customHeight="1" x14ac:dyDescent="0.3">
      <c r="A29" s="275"/>
      <c r="B29" s="272"/>
      <c r="C29" s="125" t="s">
        <v>87</v>
      </c>
      <c r="D29" s="148">
        <v>0</v>
      </c>
      <c r="E29" s="148">
        <v>0</v>
      </c>
      <c r="F29" s="148">
        <v>0</v>
      </c>
      <c r="G29" s="198">
        <f t="shared" si="3"/>
        <v>0</v>
      </c>
      <c r="H29" s="148">
        <v>0</v>
      </c>
      <c r="I29" s="148">
        <v>0</v>
      </c>
      <c r="J29" s="148">
        <v>0</v>
      </c>
      <c r="K29" s="148">
        <v>0</v>
      </c>
      <c r="L29" s="148">
        <v>0</v>
      </c>
      <c r="M29" s="148">
        <v>0</v>
      </c>
      <c r="N29" s="198">
        <f t="shared" si="4"/>
        <v>0</v>
      </c>
      <c r="O29" s="148">
        <v>0</v>
      </c>
      <c r="P29" s="148">
        <v>0</v>
      </c>
      <c r="Q29" s="126"/>
      <c r="R29" s="126"/>
      <c r="S29" s="126"/>
      <c r="T29" s="126"/>
    </row>
    <row r="30" spans="1:77" ht="14.95" customHeight="1" x14ac:dyDescent="0.3">
      <c r="A30" s="275"/>
      <c r="B30" s="272"/>
      <c r="C30" s="125" t="s">
        <v>136</v>
      </c>
      <c r="D30" s="148">
        <v>0</v>
      </c>
      <c r="E30" s="148">
        <v>0</v>
      </c>
      <c r="F30" s="148">
        <v>0</v>
      </c>
      <c r="G30" s="198">
        <f t="shared" si="3"/>
        <v>0</v>
      </c>
      <c r="H30" s="148">
        <v>0</v>
      </c>
      <c r="I30" s="148">
        <v>0</v>
      </c>
      <c r="J30" s="148">
        <v>0</v>
      </c>
      <c r="K30" s="148">
        <v>0</v>
      </c>
      <c r="L30" s="148">
        <v>0</v>
      </c>
      <c r="M30" s="148">
        <v>0</v>
      </c>
      <c r="N30" s="198">
        <f t="shared" si="4"/>
        <v>0</v>
      </c>
      <c r="O30" s="148">
        <v>0</v>
      </c>
      <c r="P30" s="148">
        <v>0</v>
      </c>
      <c r="Q30" s="126"/>
      <c r="R30" s="126"/>
      <c r="S30" s="126"/>
      <c r="T30" s="126"/>
    </row>
    <row r="31" spans="1:77" ht="31.05" x14ac:dyDescent="0.3">
      <c r="A31" s="275"/>
      <c r="B31" s="272"/>
      <c r="C31" s="125" t="s">
        <v>90</v>
      </c>
      <c r="D31" s="148">
        <v>0</v>
      </c>
      <c r="E31" s="148">
        <v>0</v>
      </c>
      <c r="F31" s="148">
        <v>0</v>
      </c>
      <c r="G31" s="198">
        <f t="shared" si="3"/>
        <v>0</v>
      </c>
      <c r="H31" s="148">
        <v>0</v>
      </c>
      <c r="I31" s="148">
        <v>0</v>
      </c>
      <c r="J31" s="148">
        <v>0</v>
      </c>
      <c r="K31" s="148">
        <v>0</v>
      </c>
      <c r="L31" s="148">
        <v>0</v>
      </c>
      <c r="M31" s="148">
        <v>0</v>
      </c>
      <c r="N31" s="198">
        <f t="shared" si="4"/>
        <v>0</v>
      </c>
      <c r="O31" s="148">
        <v>0</v>
      </c>
      <c r="P31" s="148">
        <v>0</v>
      </c>
      <c r="Q31" s="126"/>
      <c r="R31" s="126"/>
      <c r="S31" s="126"/>
      <c r="T31" s="126"/>
    </row>
    <row r="32" spans="1:77" ht="46.55" x14ac:dyDescent="0.3">
      <c r="A32" s="275"/>
      <c r="B32" s="272"/>
      <c r="C32" s="125" t="s">
        <v>137</v>
      </c>
      <c r="D32" s="148">
        <v>0</v>
      </c>
      <c r="E32" s="148">
        <v>0</v>
      </c>
      <c r="F32" s="148">
        <v>0</v>
      </c>
      <c r="G32" s="198">
        <f t="shared" si="3"/>
        <v>0</v>
      </c>
      <c r="H32" s="148">
        <v>0</v>
      </c>
      <c r="I32" s="148">
        <v>0</v>
      </c>
      <c r="J32" s="148">
        <v>0</v>
      </c>
      <c r="K32" s="148">
        <v>0</v>
      </c>
      <c r="L32" s="148">
        <v>0</v>
      </c>
      <c r="M32" s="148">
        <v>0</v>
      </c>
      <c r="N32" s="198">
        <f t="shared" si="4"/>
        <v>0</v>
      </c>
      <c r="O32" s="148">
        <v>0</v>
      </c>
      <c r="P32" s="148">
        <v>0</v>
      </c>
      <c r="Q32" s="126"/>
      <c r="R32" s="126"/>
      <c r="S32" s="126"/>
      <c r="T32" s="126"/>
    </row>
    <row r="33" spans="1:20" ht="46.55" x14ac:dyDescent="0.3">
      <c r="A33" s="275"/>
      <c r="B33" s="272"/>
      <c r="C33" s="125" t="s">
        <v>138</v>
      </c>
      <c r="D33" s="148">
        <v>0</v>
      </c>
      <c r="E33" s="148">
        <v>0</v>
      </c>
      <c r="F33" s="148">
        <v>0</v>
      </c>
      <c r="G33" s="198">
        <f t="shared" si="3"/>
        <v>0</v>
      </c>
      <c r="H33" s="148">
        <v>0</v>
      </c>
      <c r="I33" s="148">
        <v>0</v>
      </c>
      <c r="J33" s="148">
        <v>0</v>
      </c>
      <c r="K33" s="148">
        <v>0</v>
      </c>
      <c r="L33" s="148">
        <v>0</v>
      </c>
      <c r="M33" s="148">
        <v>0</v>
      </c>
      <c r="N33" s="198">
        <f t="shared" si="4"/>
        <v>0</v>
      </c>
      <c r="O33" s="148">
        <v>0</v>
      </c>
      <c r="P33" s="148">
        <v>0</v>
      </c>
      <c r="Q33" s="126"/>
      <c r="R33" s="126"/>
      <c r="S33" s="126"/>
      <c r="T33" s="126"/>
    </row>
    <row r="34" spans="1:20" ht="14.95" customHeight="1" x14ac:dyDescent="0.3">
      <c r="A34" s="275"/>
      <c r="B34" s="272"/>
      <c r="C34" s="54" t="s">
        <v>86</v>
      </c>
      <c r="D34" s="148">
        <v>0</v>
      </c>
      <c r="E34" s="148">
        <v>0</v>
      </c>
      <c r="F34" s="148">
        <v>0</v>
      </c>
      <c r="G34" s="198">
        <f t="shared" si="3"/>
        <v>0</v>
      </c>
      <c r="H34" s="148">
        <v>0</v>
      </c>
      <c r="I34" s="148">
        <v>0</v>
      </c>
      <c r="J34" s="148">
        <v>0</v>
      </c>
      <c r="K34" s="148">
        <v>0</v>
      </c>
      <c r="L34" s="148">
        <v>0</v>
      </c>
      <c r="M34" s="148">
        <v>0</v>
      </c>
      <c r="N34" s="198">
        <f t="shared" si="4"/>
        <v>0</v>
      </c>
      <c r="O34" s="148">
        <v>0</v>
      </c>
      <c r="P34" s="148">
        <v>0</v>
      </c>
      <c r="Q34" s="126"/>
      <c r="R34" s="126"/>
      <c r="S34" s="126"/>
      <c r="T34" s="126"/>
    </row>
    <row r="35" spans="1:20" ht="14.95" customHeight="1" x14ac:dyDescent="0.3">
      <c r="A35" s="275"/>
      <c r="B35" s="272"/>
      <c r="C35" s="125" t="s">
        <v>88</v>
      </c>
      <c r="D35" s="148">
        <v>0</v>
      </c>
      <c r="E35" s="148">
        <v>0</v>
      </c>
      <c r="F35" s="148">
        <v>0</v>
      </c>
      <c r="G35" s="198">
        <f t="shared" si="3"/>
        <v>0</v>
      </c>
      <c r="H35" s="148">
        <v>0</v>
      </c>
      <c r="I35" s="148">
        <v>0</v>
      </c>
      <c r="J35" s="148">
        <v>0</v>
      </c>
      <c r="K35" s="148">
        <v>0</v>
      </c>
      <c r="L35" s="148">
        <v>0</v>
      </c>
      <c r="M35" s="148">
        <v>0</v>
      </c>
      <c r="N35" s="198">
        <f t="shared" si="4"/>
        <v>0</v>
      </c>
      <c r="O35" s="148">
        <v>0</v>
      </c>
      <c r="P35" s="148">
        <v>0</v>
      </c>
      <c r="Q35" s="126"/>
      <c r="R35" s="126"/>
      <c r="S35" s="126"/>
      <c r="T35" s="126"/>
    </row>
    <row r="36" spans="1:20" ht="31.05" x14ac:dyDescent="0.3">
      <c r="A36" s="275"/>
      <c r="B36" s="272"/>
      <c r="C36" s="125" t="s">
        <v>89</v>
      </c>
      <c r="D36" s="148">
        <v>0</v>
      </c>
      <c r="E36" s="148">
        <v>0</v>
      </c>
      <c r="F36" s="148">
        <v>0</v>
      </c>
      <c r="G36" s="198">
        <f t="shared" si="3"/>
        <v>0</v>
      </c>
      <c r="H36" s="148">
        <v>4.55796197</v>
      </c>
      <c r="I36" s="148">
        <v>4.55796197</v>
      </c>
      <c r="J36" s="148">
        <v>0</v>
      </c>
      <c r="K36" s="148">
        <v>0</v>
      </c>
      <c r="L36" s="148">
        <v>0</v>
      </c>
      <c r="M36" s="148">
        <v>0</v>
      </c>
      <c r="N36" s="198">
        <f t="shared" si="4"/>
        <v>0</v>
      </c>
      <c r="O36" s="148">
        <v>0</v>
      </c>
      <c r="P36" s="148">
        <v>0</v>
      </c>
      <c r="Q36" s="126"/>
      <c r="R36" s="126"/>
      <c r="S36" s="126"/>
      <c r="T36" s="126"/>
    </row>
    <row r="37" spans="1:20" ht="31.05" x14ac:dyDescent="0.3">
      <c r="A37" s="275"/>
      <c r="B37" s="272"/>
      <c r="C37" s="125" t="s">
        <v>139</v>
      </c>
      <c r="D37" s="148">
        <v>0</v>
      </c>
      <c r="E37" s="148">
        <v>0</v>
      </c>
      <c r="F37" s="148">
        <v>0</v>
      </c>
      <c r="G37" s="198">
        <f t="shared" si="3"/>
        <v>0</v>
      </c>
      <c r="H37" s="148">
        <v>0</v>
      </c>
      <c r="I37" s="148">
        <v>0</v>
      </c>
      <c r="J37" s="148">
        <v>0</v>
      </c>
      <c r="K37" s="148">
        <v>0</v>
      </c>
      <c r="L37" s="148">
        <v>0</v>
      </c>
      <c r="M37" s="148">
        <v>0</v>
      </c>
      <c r="N37" s="198">
        <f t="shared" si="4"/>
        <v>0</v>
      </c>
      <c r="O37" s="148">
        <v>0</v>
      </c>
      <c r="P37" s="148">
        <v>0</v>
      </c>
      <c r="Q37" s="126"/>
      <c r="R37" s="126"/>
      <c r="S37" s="126"/>
      <c r="T37" s="126"/>
    </row>
    <row r="38" spans="1:20" ht="46.55" x14ac:dyDescent="0.3">
      <c r="A38" s="275"/>
      <c r="B38" s="272"/>
      <c r="C38" s="125" t="s">
        <v>140</v>
      </c>
      <c r="D38" s="148">
        <v>0</v>
      </c>
      <c r="E38" s="148">
        <v>0</v>
      </c>
      <c r="F38" s="148">
        <v>0</v>
      </c>
      <c r="G38" s="198">
        <f t="shared" si="3"/>
        <v>0</v>
      </c>
      <c r="H38" s="148">
        <v>0</v>
      </c>
      <c r="I38" s="148">
        <v>0</v>
      </c>
      <c r="J38" s="148">
        <v>0</v>
      </c>
      <c r="K38" s="148">
        <v>0</v>
      </c>
      <c r="L38" s="148">
        <v>0</v>
      </c>
      <c r="M38" s="148">
        <v>0</v>
      </c>
      <c r="N38" s="198">
        <f t="shared" si="4"/>
        <v>0</v>
      </c>
      <c r="O38" s="148">
        <v>0</v>
      </c>
      <c r="P38" s="148">
        <v>0</v>
      </c>
      <c r="Q38" s="126"/>
      <c r="R38" s="126"/>
      <c r="S38" s="126"/>
      <c r="T38" s="126"/>
    </row>
    <row r="39" spans="1:20" ht="62.05" x14ac:dyDescent="0.3">
      <c r="A39" s="275"/>
      <c r="B39" s="272"/>
      <c r="C39" s="125" t="s">
        <v>65</v>
      </c>
      <c r="D39" s="148">
        <v>0</v>
      </c>
      <c r="E39" s="148">
        <v>0</v>
      </c>
      <c r="F39" s="148">
        <v>0</v>
      </c>
      <c r="G39" s="198">
        <f t="shared" si="3"/>
        <v>0</v>
      </c>
      <c r="H39" s="148">
        <v>0</v>
      </c>
      <c r="I39" s="148">
        <v>0</v>
      </c>
      <c r="J39" s="148">
        <v>0</v>
      </c>
      <c r="K39" s="148">
        <v>0</v>
      </c>
      <c r="L39" s="148">
        <v>0</v>
      </c>
      <c r="M39" s="148">
        <v>0</v>
      </c>
      <c r="N39" s="198">
        <f t="shared" si="4"/>
        <v>0</v>
      </c>
      <c r="O39" s="148">
        <v>0</v>
      </c>
      <c r="P39" s="148">
        <v>0</v>
      </c>
      <c r="Q39" s="126"/>
      <c r="R39" s="126"/>
      <c r="S39" s="126"/>
      <c r="T39" s="126"/>
    </row>
    <row r="40" spans="1:20" ht="31.05" x14ac:dyDescent="0.3">
      <c r="A40" s="275"/>
      <c r="B40" s="272"/>
      <c r="C40" s="125" t="s">
        <v>141</v>
      </c>
      <c r="D40" s="148">
        <v>0</v>
      </c>
      <c r="E40" s="148">
        <v>0</v>
      </c>
      <c r="F40" s="148">
        <v>0</v>
      </c>
      <c r="G40" s="198">
        <f t="shared" si="3"/>
        <v>0</v>
      </c>
      <c r="H40" s="148">
        <v>0</v>
      </c>
      <c r="I40" s="148">
        <v>0</v>
      </c>
      <c r="J40" s="148">
        <v>0</v>
      </c>
      <c r="K40" s="148">
        <v>0</v>
      </c>
      <c r="L40" s="148">
        <v>0</v>
      </c>
      <c r="M40" s="148">
        <v>0</v>
      </c>
      <c r="N40" s="198">
        <f t="shared" si="4"/>
        <v>0</v>
      </c>
      <c r="O40" s="148">
        <v>0</v>
      </c>
      <c r="P40" s="148">
        <v>0</v>
      </c>
      <c r="Q40" s="126"/>
      <c r="R40" s="126"/>
      <c r="S40" s="126"/>
      <c r="T40" s="126"/>
    </row>
    <row r="41" spans="1:20" ht="62.05" x14ac:dyDescent="0.3">
      <c r="A41" s="275"/>
      <c r="B41" s="272"/>
      <c r="C41" s="125" t="s">
        <v>142</v>
      </c>
      <c r="D41" s="148">
        <v>0</v>
      </c>
      <c r="E41" s="148">
        <v>0</v>
      </c>
      <c r="F41" s="148">
        <v>0</v>
      </c>
      <c r="G41" s="198">
        <f t="shared" si="3"/>
        <v>0</v>
      </c>
      <c r="H41" s="148">
        <v>0</v>
      </c>
      <c r="I41" s="148">
        <v>0</v>
      </c>
      <c r="J41" s="148">
        <v>0</v>
      </c>
      <c r="K41" s="148">
        <v>0</v>
      </c>
      <c r="L41" s="148">
        <v>0</v>
      </c>
      <c r="M41" s="148">
        <v>0</v>
      </c>
      <c r="N41" s="198">
        <f t="shared" si="4"/>
        <v>0</v>
      </c>
      <c r="O41" s="148">
        <v>0</v>
      </c>
      <c r="P41" s="148">
        <v>0</v>
      </c>
      <c r="Q41" s="126"/>
      <c r="R41" s="126"/>
      <c r="S41" s="126"/>
      <c r="T41" s="126"/>
    </row>
    <row r="42" spans="1:20" ht="62.05" x14ac:dyDescent="0.3">
      <c r="A42" s="275"/>
      <c r="B42" s="272"/>
      <c r="C42" s="125" t="s">
        <v>143</v>
      </c>
      <c r="D42" s="148">
        <v>0</v>
      </c>
      <c r="E42" s="148">
        <v>0</v>
      </c>
      <c r="F42" s="148">
        <v>0</v>
      </c>
      <c r="G42" s="198">
        <f t="shared" si="3"/>
        <v>0</v>
      </c>
      <c r="H42" s="148">
        <v>0</v>
      </c>
      <c r="I42" s="148">
        <v>0</v>
      </c>
      <c r="J42" s="148">
        <v>0</v>
      </c>
      <c r="K42" s="148">
        <v>0</v>
      </c>
      <c r="L42" s="148">
        <v>0</v>
      </c>
      <c r="M42" s="148">
        <v>0</v>
      </c>
      <c r="N42" s="198">
        <f t="shared" si="4"/>
        <v>0</v>
      </c>
      <c r="O42" s="148">
        <v>0</v>
      </c>
      <c r="P42" s="148">
        <v>0</v>
      </c>
      <c r="Q42" s="126"/>
      <c r="R42" s="126"/>
      <c r="S42" s="126"/>
      <c r="T42" s="126"/>
    </row>
    <row r="43" spans="1:20" ht="93.05" x14ac:dyDescent="0.3">
      <c r="A43" s="275"/>
      <c r="B43" s="272"/>
      <c r="C43" s="125" t="s">
        <v>285</v>
      </c>
      <c r="D43" s="148">
        <v>0</v>
      </c>
      <c r="E43" s="148">
        <v>0</v>
      </c>
      <c r="F43" s="148">
        <v>0</v>
      </c>
      <c r="G43" s="198">
        <f t="shared" si="3"/>
        <v>0</v>
      </c>
      <c r="H43" s="148">
        <v>0</v>
      </c>
      <c r="I43" s="148">
        <v>0</v>
      </c>
      <c r="J43" s="148">
        <v>0</v>
      </c>
      <c r="K43" s="148">
        <v>0</v>
      </c>
      <c r="L43" s="148">
        <v>0</v>
      </c>
      <c r="M43" s="148">
        <v>0</v>
      </c>
      <c r="N43" s="198">
        <f t="shared" si="4"/>
        <v>0</v>
      </c>
      <c r="O43" s="148">
        <v>0</v>
      </c>
      <c r="P43" s="148">
        <v>0</v>
      </c>
      <c r="Q43" s="126"/>
      <c r="R43" s="126"/>
      <c r="S43" s="126"/>
      <c r="T43" s="126"/>
    </row>
    <row r="44" spans="1:20" ht="31.05" x14ac:dyDescent="0.3">
      <c r="A44" s="275"/>
      <c r="B44" s="272"/>
      <c r="C44" s="125" t="s">
        <v>144</v>
      </c>
      <c r="D44" s="148">
        <v>0</v>
      </c>
      <c r="E44" s="148">
        <v>0</v>
      </c>
      <c r="F44" s="148">
        <v>0</v>
      </c>
      <c r="G44" s="198">
        <f t="shared" si="3"/>
        <v>0</v>
      </c>
      <c r="H44" s="148">
        <v>0.12391594</v>
      </c>
      <c r="I44" s="148">
        <v>0</v>
      </c>
      <c r="J44" s="148">
        <v>0</v>
      </c>
      <c r="K44" s="148">
        <v>0</v>
      </c>
      <c r="L44" s="148">
        <v>0</v>
      </c>
      <c r="M44" s="148">
        <v>0.12391594</v>
      </c>
      <c r="N44" s="198">
        <f t="shared" si="4"/>
        <v>0.12391594</v>
      </c>
      <c r="O44" s="148">
        <v>3.7999999999999999E-2</v>
      </c>
      <c r="P44" s="148">
        <v>0</v>
      </c>
      <c r="Q44" s="126"/>
      <c r="R44" s="126"/>
      <c r="S44" s="126"/>
      <c r="T44" s="126"/>
    </row>
    <row r="45" spans="1:20" ht="14.95" customHeight="1" x14ac:dyDescent="0.3">
      <c r="A45" s="275"/>
      <c r="B45" s="272"/>
      <c r="C45" s="125" t="s">
        <v>145</v>
      </c>
      <c r="D45" s="148">
        <v>0</v>
      </c>
      <c r="E45" s="148">
        <v>0</v>
      </c>
      <c r="F45" s="148">
        <v>0</v>
      </c>
      <c r="G45" s="198">
        <f t="shared" si="3"/>
        <v>0</v>
      </c>
      <c r="H45" s="148">
        <v>0</v>
      </c>
      <c r="I45" s="148">
        <v>0</v>
      </c>
      <c r="J45" s="148">
        <v>0</v>
      </c>
      <c r="K45" s="148">
        <v>0</v>
      </c>
      <c r="L45" s="148">
        <v>0</v>
      </c>
      <c r="M45" s="148">
        <v>0</v>
      </c>
      <c r="N45" s="198">
        <f t="shared" si="4"/>
        <v>0</v>
      </c>
      <c r="O45" s="148">
        <v>0</v>
      </c>
      <c r="P45" s="148">
        <v>0</v>
      </c>
      <c r="Q45" s="126"/>
      <c r="R45" s="126"/>
      <c r="S45" s="126"/>
      <c r="T45" s="126"/>
    </row>
    <row r="46" spans="1:20" ht="14.95" customHeight="1" x14ac:dyDescent="0.3">
      <c r="A46" s="275"/>
      <c r="B46" s="272"/>
      <c r="C46" s="125" t="s">
        <v>146</v>
      </c>
      <c r="D46" s="148">
        <v>0</v>
      </c>
      <c r="E46" s="148">
        <v>0</v>
      </c>
      <c r="F46" s="148">
        <v>0</v>
      </c>
      <c r="G46" s="198">
        <f t="shared" si="3"/>
        <v>0</v>
      </c>
      <c r="H46" s="148">
        <v>0</v>
      </c>
      <c r="I46" s="148">
        <v>0</v>
      </c>
      <c r="J46" s="148">
        <v>0</v>
      </c>
      <c r="K46" s="148">
        <v>0</v>
      </c>
      <c r="L46" s="148">
        <v>0</v>
      </c>
      <c r="M46" s="148">
        <v>0</v>
      </c>
      <c r="N46" s="198">
        <f t="shared" si="4"/>
        <v>0</v>
      </c>
      <c r="O46" s="148">
        <v>0</v>
      </c>
      <c r="P46" s="148">
        <v>0</v>
      </c>
      <c r="Q46" s="126"/>
      <c r="R46" s="126"/>
      <c r="S46" s="126"/>
      <c r="T46" s="126"/>
    </row>
    <row r="47" spans="1:20" ht="15.8" customHeight="1" x14ac:dyDescent="0.3">
      <c r="A47" s="276"/>
      <c r="B47" s="273"/>
      <c r="C47" s="177" t="s">
        <v>147</v>
      </c>
      <c r="D47" s="178">
        <f>SUM(D27:D46)</f>
        <v>0</v>
      </c>
      <c r="E47" s="178">
        <f>SUM(E27:E46)</f>
        <v>0</v>
      </c>
      <c r="F47" s="178">
        <f>SUM(F27:F46)</f>
        <v>0</v>
      </c>
      <c r="G47" s="178">
        <f t="shared" ref="G47:J47" si="5">SUM(G27:G46)</f>
        <v>0</v>
      </c>
      <c r="H47" s="178">
        <f t="shared" si="5"/>
        <v>4.6818779099999999</v>
      </c>
      <c r="I47" s="178">
        <f t="shared" si="5"/>
        <v>4.55796197</v>
      </c>
      <c r="J47" s="178">
        <f t="shared" si="5"/>
        <v>0</v>
      </c>
      <c r="K47" s="178">
        <f t="shared" ref="K47" si="6">SUM(K27:K46)</f>
        <v>0</v>
      </c>
      <c r="L47" s="178">
        <f t="shared" ref="L47" si="7">SUM(L27:L46)</f>
        <v>0</v>
      </c>
      <c r="M47" s="178">
        <f t="shared" ref="M47" si="8">SUM(M27:M46)</f>
        <v>0.12391594</v>
      </c>
      <c r="N47" s="178">
        <f t="shared" ref="N47" si="9">SUM(N27:N46)</f>
        <v>0.12391594</v>
      </c>
      <c r="O47" s="178">
        <f t="shared" ref="O47:P47" si="10">SUM(O27:O46)</f>
        <v>3.7999999999999999E-2</v>
      </c>
      <c r="P47" s="178">
        <f t="shared" si="10"/>
        <v>0</v>
      </c>
      <c r="Q47" s="126"/>
      <c r="R47" s="126"/>
      <c r="S47" s="126"/>
      <c r="T47" s="126"/>
    </row>
    <row r="48" spans="1:20" ht="77.55" x14ac:dyDescent="0.3">
      <c r="A48" s="274">
        <v>2</v>
      </c>
      <c r="B48" s="271" t="s">
        <v>148</v>
      </c>
      <c r="C48" s="54" t="s">
        <v>149</v>
      </c>
      <c r="D48" s="148">
        <v>0</v>
      </c>
      <c r="E48" s="148">
        <v>0</v>
      </c>
      <c r="F48" s="148">
        <v>0</v>
      </c>
      <c r="G48" s="198">
        <f t="shared" ref="G48:G94" si="11">E48+F48</f>
        <v>0</v>
      </c>
      <c r="H48" s="148">
        <v>0</v>
      </c>
      <c r="I48" s="148">
        <v>0</v>
      </c>
      <c r="J48" s="148">
        <v>0</v>
      </c>
      <c r="K48" s="148">
        <v>0</v>
      </c>
      <c r="L48" s="148">
        <v>0</v>
      </c>
      <c r="M48" s="148">
        <v>0</v>
      </c>
      <c r="N48" s="198">
        <f t="shared" si="4"/>
        <v>0</v>
      </c>
      <c r="O48" s="148">
        <v>0</v>
      </c>
      <c r="P48" s="148">
        <v>0</v>
      </c>
      <c r="Q48" s="126"/>
      <c r="R48" s="126"/>
      <c r="S48" s="126"/>
      <c r="T48" s="126"/>
    </row>
    <row r="49" spans="1:20" ht="15.55" x14ac:dyDescent="0.3">
      <c r="A49" s="275"/>
      <c r="B49" s="272"/>
      <c r="C49" s="54" t="s">
        <v>286</v>
      </c>
      <c r="D49" s="148">
        <v>3</v>
      </c>
      <c r="E49" s="148">
        <v>0</v>
      </c>
      <c r="F49" s="148">
        <v>96</v>
      </c>
      <c r="G49" s="198">
        <f t="shared" si="11"/>
        <v>96</v>
      </c>
      <c r="H49" s="148">
        <v>229.70810675999999</v>
      </c>
      <c r="I49" s="148">
        <v>229.70810675999999</v>
      </c>
      <c r="J49" s="148">
        <v>0</v>
      </c>
      <c r="K49" s="148">
        <v>0</v>
      </c>
      <c r="L49" s="148">
        <v>0</v>
      </c>
      <c r="M49" s="148">
        <v>0</v>
      </c>
      <c r="N49" s="198">
        <f t="shared" si="4"/>
        <v>0</v>
      </c>
      <c r="O49" s="148">
        <v>14.188662000000001</v>
      </c>
      <c r="P49" s="148">
        <v>0</v>
      </c>
      <c r="Q49" s="126"/>
      <c r="R49" s="126"/>
      <c r="S49" s="126"/>
      <c r="T49" s="126"/>
    </row>
    <row r="50" spans="1:20" ht="14.95" customHeight="1" x14ac:dyDescent="0.3">
      <c r="A50" s="275"/>
      <c r="B50" s="272"/>
      <c r="C50" s="54" t="s">
        <v>150</v>
      </c>
      <c r="D50" s="148">
        <v>1</v>
      </c>
      <c r="E50" s="148">
        <v>0</v>
      </c>
      <c r="F50" s="148">
        <v>120</v>
      </c>
      <c r="G50" s="198">
        <f t="shared" si="11"/>
        <v>120</v>
      </c>
      <c r="H50" s="148">
        <v>119.20579728</v>
      </c>
      <c r="I50" s="148">
        <v>119.20579728</v>
      </c>
      <c r="J50" s="148">
        <v>0</v>
      </c>
      <c r="K50" s="148">
        <v>0</v>
      </c>
      <c r="L50" s="148">
        <v>0</v>
      </c>
      <c r="M50" s="148">
        <v>0</v>
      </c>
      <c r="N50" s="198">
        <f t="shared" si="4"/>
        <v>0</v>
      </c>
      <c r="O50" s="148">
        <v>2.6070950000000002</v>
      </c>
      <c r="P50" s="148">
        <v>0</v>
      </c>
      <c r="Q50" s="126"/>
      <c r="R50" s="126"/>
      <c r="S50" s="126"/>
      <c r="T50" s="126"/>
    </row>
    <row r="51" spans="1:20" ht="31.05" x14ac:dyDescent="0.3">
      <c r="A51" s="275"/>
      <c r="B51" s="272"/>
      <c r="C51" s="54" t="s">
        <v>287</v>
      </c>
      <c r="D51" s="148">
        <v>0</v>
      </c>
      <c r="E51" s="148">
        <v>0</v>
      </c>
      <c r="F51" s="148">
        <v>0</v>
      </c>
      <c r="G51" s="198">
        <f t="shared" si="11"/>
        <v>0</v>
      </c>
      <c r="H51" s="148">
        <v>0</v>
      </c>
      <c r="I51" s="148">
        <v>0</v>
      </c>
      <c r="J51" s="148">
        <v>0</v>
      </c>
      <c r="K51" s="148">
        <v>0</v>
      </c>
      <c r="L51" s="148">
        <v>0</v>
      </c>
      <c r="M51" s="148">
        <v>0</v>
      </c>
      <c r="N51" s="198">
        <f t="shared" si="4"/>
        <v>0</v>
      </c>
      <c r="O51" s="148">
        <v>0</v>
      </c>
      <c r="P51" s="148">
        <v>0</v>
      </c>
      <c r="Q51" s="126"/>
      <c r="R51" s="126"/>
      <c r="S51" s="126"/>
      <c r="T51" s="126"/>
    </row>
    <row r="52" spans="1:20" ht="31.05" x14ac:dyDescent="0.3">
      <c r="A52" s="275"/>
      <c r="B52" s="272"/>
      <c r="C52" s="54" t="s">
        <v>151</v>
      </c>
      <c r="D52" s="148">
        <v>0</v>
      </c>
      <c r="E52" s="148">
        <v>0</v>
      </c>
      <c r="F52" s="148">
        <v>0</v>
      </c>
      <c r="G52" s="198">
        <f t="shared" si="11"/>
        <v>0</v>
      </c>
      <c r="H52" s="148">
        <v>0</v>
      </c>
      <c r="I52" s="148">
        <v>0</v>
      </c>
      <c r="J52" s="148">
        <v>0</v>
      </c>
      <c r="K52" s="148">
        <v>0</v>
      </c>
      <c r="L52" s="148">
        <v>0</v>
      </c>
      <c r="M52" s="148">
        <v>0</v>
      </c>
      <c r="N52" s="198">
        <f t="shared" si="4"/>
        <v>0</v>
      </c>
      <c r="O52" s="148">
        <v>0</v>
      </c>
      <c r="P52" s="148">
        <v>0</v>
      </c>
      <c r="Q52" s="126"/>
      <c r="R52" s="126"/>
      <c r="S52" s="126"/>
      <c r="T52" s="126"/>
    </row>
    <row r="53" spans="1:20" ht="31.05" x14ac:dyDescent="0.3">
      <c r="A53" s="275"/>
      <c r="B53" s="272"/>
      <c r="C53" s="54" t="s">
        <v>288</v>
      </c>
      <c r="D53" s="148">
        <v>0</v>
      </c>
      <c r="E53" s="148">
        <v>0</v>
      </c>
      <c r="F53" s="148">
        <v>0</v>
      </c>
      <c r="G53" s="198">
        <f t="shared" si="11"/>
        <v>0</v>
      </c>
      <c r="H53" s="148">
        <v>4.0592676699999997</v>
      </c>
      <c r="I53" s="148">
        <v>4.0592676699999997</v>
      </c>
      <c r="J53" s="148">
        <v>0</v>
      </c>
      <c r="K53" s="148">
        <v>0</v>
      </c>
      <c r="L53" s="148">
        <v>0</v>
      </c>
      <c r="M53" s="148">
        <v>0</v>
      </c>
      <c r="N53" s="198">
        <f t="shared" si="4"/>
        <v>0</v>
      </c>
      <c r="O53" s="148">
        <v>3.0774810000000001</v>
      </c>
      <c r="P53" s="148">
        <v>0</v>
      </c>
      <c r="Q53" s="126"/>
      <c r="R53" s="126"/>
      <c r="S53" s="126"/>
      <c r="T53" s="126"/>
    </row>
    <row r="54" spans="1:20" ht="14.95" customHeight="1" x14ac:dyDescent="0.3">
      <c r="A54" s="275"/>
      <c r="B54" s="272"/>
      <c r="C54" s="320" t="s">
        <v>152</v>
      </c>
      <c r="D54" s="148">
        <v>0</v>
      </c>
      <c r="E54" s="148">
        <v>0</v>
      </c>
      <c r="F54" s="148">
        <v>0</v>
      </c>
      <c r="G54" s="198">
        <f t="shared" si="11"/>
        <v>0</v>
      </c>
      <c r="H54" s="148">
        <v>0</v>
      </c>
      <c r="I54" s="148">
        <v>0</v>
      </c>
      <c r="J54" s="148">
        <v>0</v>
      </c>
      <c r="K54" s="148">
        <v>0</v>
      </c>
      <c r="L54" s="148">
        <v>0</v>
      </c>
      <c r="M54" s="148">
        <v>0</v>
      </c>
      <c r="N54" s="198">
        <f t="shared" si="4"/>
        <v>0</v>
      </c>
      <c r="O54" s="148">
        <v>0</v>
      </c>
      <c r="P54" s="148">
        <v>0</v>
      </c>
      <c r="Q54" s="126"/>
      <c r="R54" s="126"/>
      <c r="S54" s="126"/>
      <c r="T54" s="126"/>
    </row>
    <row r="55" spans="1:20" ht="14.95" customHeight="1" x14ac:dyDescent="0.3">
      <c r="A55" s="275"/>
      <c r="B55" s="272"/>
      <c r="C55" s="320"/>
      <c r="D55" s="148">
        <v>0</v>
      </c>
      <c r="E55" s="148">
        <v>0</v>
      </c>
      <c r="F55" s="148">
        <v>0</v>
      </c>
      <c r="G55" s="198">
        <f t="shared" si="11"/>
        <v>0</v>
      </c>
      <c r="H55" s="148">
        <v>0</v>
      </c>
      <c r="I55" s="148">
        <v>0</v>
      </c>
      <c r="J55" s="148">
        <v>0</v>
      </c>
      <c r="K55" s="148">
        <v>0</v>
      </c>
      <c r="L55" s="148">
        <v>0</v>
      </c>
      <c r="M55" s="148">
        <v>0</v>
      </c>
      <c r="N55" s="198">
        <f t="shared" si="4"/>
        <v>0</v>
      </c>
      <c r="O55" s="148">
        <v>0</v>
      </c>
      <c r="P55" s="148">
        <v>0</v>
      </c>
      <c r="Q55" s="126"/>
      <c r="R55" s="126"/>
      <c r="S55" s="126"/>
      <c r="T55" s="126"/>
    </row>
    <row r="56" spans="1:20" ht="31.05" x14ac:dyDescent="0.3">
      <c r="A56" s="275"/>
      <c r="B56" s="272"/>
      <c r="C56" s="125" t="s">
        <v>153</v>
      </c>
      <c r="D56" s="148">
        <v>0</v>
      </c>
      <c r="E56" s="148">
        <v>0</v>
      </c>
      <c r="F56" s="148">
        <v>0</v>
      </c>
      <c r="G56" s="198">
        <f t="shared" si="11"/>
        <v>0</v>
      </c>
      <c r="H56" s="148">
        <v>0</v>
      </c>
      <c r="I56" s="148">
        <v>0</v>
      </c>
      <c r="J56" s="148">
        <v>0</v>
      </c>
      <c r="K56" s="148">
        <v>0</v>
      </c>
      <c r="L56" s="148">
        <v>0</v>
      </c>
      <c r="M56" s="148">
        <v>0</v>
      </c>
      <c r="N56" s="198">
        <f t="shared" si="4"/>
        <v>0</v>
      </c>
      <c r="O56" s="148">
        <v>0</v>
      </c>
      <c r="P56" s="148">
        <v>0</v>
      </c>
      <c r="Q56" s="126"/>
      <c r="R56" s="126"/>
      <c r="S56" s="126"/>
      <c r="T56" s="126"/>
    </row>
    <row r="57" spans="1:20" ht="46.55" x14ac:dyDescent="0.3">
      <c r="A57" s="275"/>
      <c r="B57" s="272"/>
      <c r="C57" s="54" t="s">
        <v>71</v>
      </c>
      <c r="D57" s="148">
        <v>0</v>
      </c>
      <c r="E57" s="148">
        <v>0</v>
      </c>
      <c r="F57" s="148">
        <v>0</v>
      </c>
      <c r="G57" s="198">
        <f t="shared" si="11"/>
        <v>0</v>
      </c>
      <c r="H57" s="148">
        <v>75.918458729999983</v>
      </c>
      <c r="I57" s="148">
        <v>75.705384219999999</v>
      </c>
      <c r="J57" s="148">
        <v>0</v>
      </c>
      <c r="K57" s="148">
        <v>0.21307450999999997</v>
      </c>
      <c r="L57" s="148">
        <v>0</v>
      </c>
      <c r="M57" s="148">
        <v>0</v>
      </c>
      <c r="N57" s="198">
        <f t="shared" si="4"/>
        <v>0.21307450999999997</v>
      </c>
      <c r="O57" s="148">
        <v>10.99089848</v>
      </c>
      <c r="P57" s="148">
        <v>0</v>
      </c>
      <c r="Q57" s="126"/>
      <c r="R57" s="126"/>
      <c r="S57" s="126"/>
      <c r="T57" s="126"/>
    </row>
    <row r="58" spans="1:20" ht="15.55" x14ac:dyDescent="0.3">
      <c r="A58" s="275"/>
      <c r="B58" s="272"/>
      <c r="C58" s="125" t="s">
        <v>154</v>
      </c>
      <c r="D58" s="148">
        <v>0</v>
      </c>
      <c r="E58" s="148">
        <v>0</v>
      </c>
      <c r="F58" s="148">
        <v>0</v>
      </c>
      <c r="G58" s="198">
        <f t="shared" si="11"/>
        <v>0</v>
      </c>
      <c r="H58" s="148">
        <v>0</v>
      </c>
      <c r="I58" s="148">
        <v>0</v>
      </c>
      <c r="J58" s="148">
        <v>0</v>
      </c>
      <c r="K58" s="148">
        <v>0</v>
      </c>
      <c r="L58" s="148">
        <v>0</v>
      </c>
      <c r="M58" s="148">
        <v>0</v>
      </c>
      <c r="N58" s="198">
        <f t="shared" si="4"/>
        <v>0</v>
      </c>
      <c r="O58" s="148">
        <v>0</v>
      </c>
      <c r="P58" s="148">
        <v>0</v>
      </c>
      <c r="Q58" s="126"/>
      <c r="R58" s="126"/>
      <c r="S58" s="126"/>
      <c r="T58" s="126"/>
    </row>
    <row r="59" spans="1:20" ht="31.05" x14ac:dyDescent="0.3">
      <c r="A59" s="275"/>
      <c r="B59" s="272"/>
      <c r="C59" s="54" t="s">
        <v>155</v>
      </c>
      <c r="D59" s="148">
        <v>0</v>
      </c>
      <c r="E59" s="148">
        <v>0</v>
      </c>
      <c r="F59" s="148">
        <v>0</v>
      </c>
      <c r="G59" s="198">
        <f t="shared" si="11"/>
        <v>0</v>
      </c>
      <c r="H59" s="148">
        <v>0</v>
      </c>
      <c r="I59" s="148">
        <v>0</v>
      </c>
      <c r="J59" s="148">
        <v>0</v>
      </c>
      <c r="K59" s="148">
        <v>0</v>
      </c>
      <c r="L59" s="148">
        <v>0</v>
      </c>
      <c r="M59" s="148">
        <v>0</v>
      </c>
      <c r="N59" s="198">
        <f t="shared" si="4"/>
        <v>0</v>
      </c>
      <c r="O59" s="148">
        <v>0</v>
      </c>
      <c r="P59" s="148">
        <v>0</v>
      </c>
      <c r="Q59" s="126"/>
      <c r="R59" s="126"/>
      <c r="S59" s="126"/>
      <c r="T59" s="126"/>
    </row>
    <row r="60" spans="1:20" ht="15.8" customHeight="1" x14ac:dyDescent="0.3">
      <c r="A60" s="276"/>
      <c r="B60" s="273"/>
      <c r="C60" s="179" t="s">
        <v>147</v>
      </c>
      <c r="D60" s="178">
        <f>SUM(D48:D59)</f>
        <v>4</v>
      </c>
      <c r="E60" s="178">
        <f t="shared" ref="E60:P60" si="12">SUM(E48:E59)</f>
        <v>0</v>
      </c>
      <c r="F60" s="178">
        <f t="shared" si="12"/>
        <v>216</v>
      </c>
      <c r="G60" s="178">
        <f t="shared" si="12"/>
        <v>216</v>
      </c>
      <c r="H60" s="178">
        <f t="shared" si="12"/>
        <v>428.89163043999997</v>
      </c>
      <c r="I60" s="178">
        <f t="shared" si="12"/>
        <v>428.67855592999996</v>
      </c>
      <c r="J60" s="178">
        <f t="shared" si="12"/>
        <v>0</v>
      </c>
      <c r="K60" s="178">
        <f t="shared" si="12"/>
        <v>0.21307450999999997</v>
      </c>
      <c r="L60" s="178">
        <f t="shared" si="12"/>
        <v>0</v>
      </c>
      <c r="M60" s="178">
        <f t="shared" si="12"/>
        <v>0</v>
      </c>
      <c r="N60" s="178">
        <f t="shared" si="12"/>
        <v>0.21307450999999997</v>
      </c>
      <c r="O60" s="178">
        <f t="shared" si="12"/>
        <v>30.864136479999999</v>
      </c>
      <c r="P60" s="178">
        <f t="shared" si="12"/>
        <v>0</v>
      </c>
      <c r="Q60" s="126"/>
      <c r="R60" s="126"/>
      <c r="S60" s="126"/>
      <c r="T60" s="126"/>
    </row>
    <row r="61" spans="1:20" ht="46.55" x14ac:dyDescent="0.3">
      <c r="A61" s="274">
        <v>3</v>
      </c>
      <c r="B61" s="271" t="s">
        <v>156</v>
      </c>
      <c r="C61" s="125" t="s">
        <v>157</v>
      </c>
      <c r="D61" s="148">
        <v>0</v>
      </c>
      <c r="E61" s="148">
        <v>0</v>
      </c>
      <c r="F61" s="148">
        <v>0</v>
      </c>
      <c r="G61" s="198">
        <f t="shared" si="11"/>
        <v>0</v>
      </c>
      <c r="H61" s="148">
        <v>0</v>
      </c>
      <c r="I61" s="148">
        <v>0</v>
      </c>
      <c r="J61" s="148">
        <v>0</v>
      </c>
      <c r="K61" s="148">
        <v>0</v>
      </c>
      <c r="L61" s="148">
        <v>0</v>
      </c>
      <c r="M61" s="148">
        <v>0</v>
      </c>
      <c r="N61" s="198">
        <f t="shared" si="4"/>
        <v>0</v>
      </c>
      <c r="O61" s="148">
        <v>0</v>
      </c>
      <c r="P61" s="148">
        <v>0</v>
      </c>
      <c r="Q61" s="126"/>
      <c r="R61" s="126"/>
      <c r="S61" s="126"/>
      <c r="T61" s="126"/>
    </row>
    <row r="62" spans="1:20" ht="15.8" customHeight="1" x14ac:dyDescent="0.3">
      <c r="A62" s="276"/>
      <c r="B62" s="273"/>
      <c r="C62" s="177" t="s">
        <v>147</v>
      </c>
      <c r="D62" s="178">
        <f>D61</f>
        <v>0</v>
      </c>
      <c r="E62" s="178">
        <f t="shared" ref="E62:P62" si="13">E61</f>
        <v>0</v>
      </c>
      <c r="F62" s="178">
        <f t="shared" si="13"/>
        <v>0</v>
      </c>
      <c r="G62" s="178">
        <f t="shared" si="13"/>
        <v>0</v>
      </c>
      <c r="H62" s="178">
        <f t="shared" si="13"/>
        <v>0</v>
      </c>
      <c r="I62" s="178">
        <f t="shared" si="13"/>
        <v>0</v>
      </c>
      <c r="J62" s="178">
        <f t="shared" si="13"/>
        <v>0</v>
      </c>
      <c r="K62" s="178">
        <f t="shared" si="13"/>
        <v>0</v>
      </c>
      <c r="L62" s="178">
        <f t="shared" si="13"/>
        <v>0</v>
      </c>
      <c r="M62" s="178">
        <f t="shared" si="13"/>
        <v>0</v>
      </c>
      <c r="N62" s="178">
        <f t="shared" si="13"/>
        <v>0</v>
      </c>
      <c r="O62" s="178">
        <f t="shared" si="13"/>
        <v>0</v>
      </c>
      <c r="P62" s="178">
        <f t="shared" si="13"/>
        <v>0</v>
      </c>
      <c r="Q62" s="126"/>
      <c r="R62" s="126"/>
      <c r="S62" s="126"/>
      <c r="T62" s="126"/>
    </row>
    <row r="63" spans="1:20" ht="16.5" customHeight="1" x14ac:dyDescent="0.3">
      <c r="A63" s="274">
        <v>4</v>
      </c>
      <c r="B63" s="271" t="s">
        <v>158</v>
      </c>
      <c r="C63" s="54" t="s">
        <v>159</v>
      </c>
      <c r="D63" s="148">
        <v>0</v>
      </c>
      <c r="E63" s="148">
        <v>0</v>
      </c>
      <c r="F63" s="148">
        <v>0</v>
      </c>
      <c r="G63" s="198">
        <f t="shared" si="11"/>
        <v>0</v>
      </c>
      <c r="H63" s="148">
        <v>120.2996129</v>
      </c>
      <c r="I63" s="148">
        <v>120.2996129</v>
      </c>
      <c r="J63" s="148">
        <v>0</v>
      </c>
      <c r="K63" s="148">
        <v>0</v>
      </c>
      <c r="L63" s="148">
        <v>0</v>
      </c>
      <c r="M63" s="148">
        <v>0</v>
      </c>
      <c r="N63" s="198">
        <f t="shared" si="4"/>
        <v>0</v>
      </c>
      <c r="O63" s="148">
        <v>16.56512</v>
      </c>
      <c r="P63" s="148">
        <v>0</v>
      </c>
      <c r="Q63" s="126"/>
      <c r="R63" s="126"/>
      <c r="S63" s="126"/>
      <c r="T63" s="126"/>
    </row>
    <row r="64" spans="1:20" ht="31.05" x14ac:dyDescent="0.3">
      <c r="A64" s="275"/>
      <c r="B64" s="272"/>
      <c r="C64" s="54" t="s">
        <v>160</v>
      </c>
      <c r="D64" s="148">
        <v>0</v>
      </c>
      <c r="E64" s="148">
        <v>0</v>
      </c>
      <c r="F64" s="148">
        <v>0</v>
      </c>
      <c r="G64" s="198">
        <f t="shared" si="11"/>
        <v>0</v>
      </c>
      <c r="H64" s="148">
        <v>0</v>
      </c>
      <c r="I64" s="148">
        <v>0</v>
      </c>
      <c r="J64" s="148">
        <v>0</v>
      </c>
      <c r="K64" s="148">
        <v>0</v>
      </c>
      <c r="L64" s="148">
        <v>0</v>
      </c>
      <c r="M64" s="148">
        <v>0</v>
      </c>
      <c r="N64" s="198">
        <f t="shared" si="4"/>
        <v>0</v>
      </c>
      <c r="O64" s="148">
        <v>0</v>
      </c>
      <c r="P64" s="148">
        <v>0</v>
      </c>
      <c r="Q64" s="126"/>
      <c r="R64" s="126"/>
      <c r="S64" s="126"/>
      <c r="T64" s="126"/>
    </row>
    <row r="65" spans="1:20" ht="50.95" customHeight="1" x14ac:dyDescent="0.3">
      <c r="A65" s="275"/>
      <c r="B65" s="272"/>
      <c r="C65" s="54" t="s">
        <v>161</v>
      </c>
      <c r="D65" s="148">
        <v>0</v>
      </c>
      <c r="E65" s="148">
        <v>0</v>
      </c>
      <c r="F65" s="148">
        <v>0</v>
      </c>
      <c r="G65" s="198">
        <f t="shared" si="11"/>
        <v>0</v>
      </c>
      <c r="H65" s="148">
        <v>4.4733625400000001</v>
      </c>
      <c r="I65" s="148">
        <v>4.4733625400000001</v>
      </c>
      <c r="J65" s="148">
        <v>0</v>
      </c>
      <c r="K65" s="148">
        <v>0</v>
      </c>
      <c r="L65" s="148">
        <v>0</v>
      </c>
      <c r="M65" s="148">
        <v>0</v>
      </c>
      <c r="N65" s="198">
        <f t="shared" si="4"/>
        <v>0</v>
      </c>
      <c r="O65" s="148">
        <v>0.36349500000000001</v>
      </c>
      <c r="P65" s="148">
        <v>0</v>
      </c>
      <c r="Q65" s="126"/>
      <c r="R65" s="126"/>
      <c r="S65" s="126"/>
      <c r="T65" s="126"/>
    </row>
    <row r="66" spans="1:20" ht="14.95" customHeight="1" x14ac:dyDescent="0.3">
      <c r="A66" s="275"/>
      <c r="B66" s="272"/>
      <c r="C66" s="54" t="s">
        <v>162</v>
      </c>
      <c r="D66" s="148">
        <v>0</v>
      </c>
      <c r="E66" s="148">
        <v>0</v>
      </c>
      <c r="F66" s="148">
        <v>0</v>
      </c>
      <c r="G66" s="198">
        <f t="shared" si="11"/>
        <v>0</v>
      </c>
      <c r="H66" s="148">
        <v>1.7408743500000001</v>
      </c>
      <c r="I66" s="148">
        <v>1.7408743500000001</v>
      </c>
      <c r="J66" s="148">
        <v>0</v>
      </c>
      <c r="K66" s="148">
        <v>0</v>
      </c>
      <c r="L66" s="148">
        <v>0</v>
      </c>
      <c r="M66" s="148">
        <v>0</v>
      </c>
      <c r="N66" s="198">
        <f t="shared" si="4"/>
        <v>0</v>
      </c>
      <c r="O66" s="148">
        <v>0.203875</v>
      </c>
      <c r="P66" s="148">
        <v>0</v>
      </c>
      <c r="Q66" s="126"/>
      <c r="R66" s="126"/>
      <c r="S66" s="126"/>
      <c r="T66" s="126"/>
    </row>
    <row r="67" spans="1:20" ht="31.05" x14ac:dyDescent="0.3">
      <c r="A67" s="275"/>
      <c r="B67" s="272"/>
      <c r="C67" s="54" t="s">
        <v>163</v>
      </c>
      <c r="D67" s="148">
        <v>0</v>
      </c>
      <c r="E67" s="148">
        <v>0</v>
      </c>
      <c r="F67" s="148">
        <v>0</v>
      </c>
      <c r="G67" s="198">
        <f t="shared" si="11"/>
        <v>0</v>
      </c>
      <c r="H67" s="148">
        <v>0</v>
      </c>
      <c r="I67" s="148">
        <v>0</v>
      </c>
      <c r="J67" s="148">
        <v>0</v>
      </c>
      <c r="K67" s="148">
        <v>0</v>
      </c>
      <c r="L67" s="148">
        <v>0</v>
      </c>
      <c r="M67" s="148">
        <v>0</v>
      </c>
      <c r="N67" s="198">
        <f t="shared" si="4"/>
        <v>0</v>
      </c>
      <c r="O67" s="148">
        <v>0</v>
      </c>
      <c r="P67" s="148">
        <v>0</v>
      </c>
      <c r="Q67" s="126"/>
      <c r="R67" s="126"/>
      <c r="S67" s="126"/>
      <c r="T67" s="126"/>
    </row>
    <row r="68" spans="1:20" ht="31.05" x14ac:dyDescent="0.3">
      <c r="A68" s="275"/>
      <c r="B68" s="272"/>
      <c r="C68" s="54" t="s">
        <v>164</v>
      </c>
      <c r="D68" s="148">
        <v>0</v>
      </c>
      <c r="E68" s="148">
        <v>0</v>
      </c>
      <c r="F68" s="148">
        <v>0</v>
      </c>
      <c r="G68" s="198">
        <f t="shared" si="11"/>
        <v>0</v>
      </c>
      <c r="H68" s="148">
        <v>0</v>
      </c>
      <c r="I68" s="148">
        <v>0</v>
      </c>
      <c r="J68" s="148">
        <v>0</v>
      </c>
      <c r="K68" s="148">
        <v>0</v>
      </c>
      <c r="L68" s="148">
        <v>0</v>
      </c>
      <c r="M68" s="148">
        <v>0</v>
      </c>
      <c r="N68" s="198">
        <f t="shared" si="4"/>
        <v>0</v>
      </c>
      <c r="O68" s="148">
        <v>0</v>
      </c>
      <c r="P68" s="148">
        <v>0</v>
      </c>
      <c r="Q68" s="126"/>
      <c r="R68" s="126"/>
      <c r="S68" s="126"/>
      <c r="T68" s="126"/>
    </row>
    <row r="69" spans="1:20" ht="15.8" customHeight="1" x14ac:dyDescent="0.3">
      <c r="A69" s="276"/>
      <c r="B69" s="273"/>
      <c r="C69" s="179" t="s">
        <v>147</v>
      </c>
      <c r="D69" s="178">
        <f>SUM(D63:D68)</f>
        <v>0</v>
      </c>
      <c r="E69" s="178">
        <f t="shared" ref="E69:O69" si="14">SUM(E63:E68)</f>
        <v>0</v>
      </c>
      <c r="F69" s="178">
        <f t="shared" si="14"/>
        <v>0</v>
      </c>
      <c r="G69" s="178">
        <f t="shared" si="14"/>
        <v>0</v>
      </c>
      <c r="H69" s="178">
        <f t="shared" si="14"/>
        <v>126.51384978999999</v>
      </c>
      <c r="I69" s="178">
        <f t="shared" si="14"/>
        <v>126.51384978999999</v>
      </c>
      <c r="J69" s="178">
        <f t="shared" si="14"/>
        <v>0</v>
      </c>
      <c r="K69" s="178">
        <f t="shared" si="14"/>
        <v>0</v>
      </c>
      <c r="L69" s="178">
        <f t="shared" si="14"/>
        <v>0</v>
      </c>
      <c r="M69" s="178">
        <f t="shared" si="14"/>
        <v>0</v>
      </c>
      <c r="N69" s="178">
        <f t="shared" si="14"/>
        <v>0</v>
      </c>
      <c r="O69" s="178">
        <f t="shared" si="14"/>
        <v>17.132490000000001</v>
      </c>
      <c r="P69" s="178">
        <f>SUM(P63:P68)</f>
        <v>0</v>
      </c>
      <c r="Q69" s="126"/>
      <c r="R69" s="126"/>
      <c r="S69" s="126"/>
      <c r="T69" s="126"/>
    </row>
    <row r="70" spans="1:20" ht="62.05" x14ac:dyDescent="0.3">
      <c r="A70" s="274">
        <v>5</v>
      </c>
      <c r="B70" s="271" t="s">
        <v>165</v>
      </c>
      <c r="C70" s="125" t="s">
        <v>329</v>
      </c>
      <c r="D70" s="148">
        <v>0</v>
      </c>
      <c r="E70" s="148">
        <v>0</v>
      </c>
      <c r="F70" s="148">
        <v>0</v>
      </c>
      <c r="G70" s="198">
        <f t="shared" si="11"/>
        <v>0</v>
      </c>
      <c r="H70" s="148">
        <v>0</v>
      </c>
      <c r="I70" s="148">
        <v>0</v>
      </c>
      <c r="J70" s="148">
        <v>0</v>
      </c>
      <c r="K70" s="148">
        <v>0</v>
      </c>
      <c r="L70" s="148">
        <v>0</v>
      </c>
      <c r="M70" s="148">
        <v>0</v>
      </c>
      <c r="N70" s="198">
        <f t="shared" si="4"/>
        <v>0</v>
      </c>
      <c r="O70" s="148">
        <v>0</v>
      </c>
      <c r="P70" s="148">
        <v>0</v>
      </c>
      <c r="Q70" s="126"/>
      <c r="R70" s="126"/>
      <c r="S70" s="126"/>
      <c r="T70" s="126"/>
    </row>
    <row r="71" spans="1:20" ht="46.55" x14ac:dyDescent="0.3">
      <c r="A71" s="275"/>
      <c r="B71" s="272"/>
      <c r="C71" s="54" t="s">
        <v>328</v>
      </c>
      <c r="D71" s="148">
        <v>0</v>
      </c>
      <c r="E71" s="148">
        <v>0</v>
      </c>
      <c r="F71" s="148">
        <v>0</v>
      </c>
      <c r="G71" s="198">
        <f t="shared" si="11"/>
        <v>0</v>
      </c>
      <c r="H71" s="148">
        <v>0</v>
      </c>
      <c r="I71" s="148">
        <v>0</v>
      </c>
      <c r="J71" s="148">
        <v>0</v>
      </c>
      <c r="K71" s="148">
        <v>0</v>
      </c>
      <c r="L71" s="148">
        <v>0</v>
      </c>
      <c r="M71" s="148">
        <v>0</v>
      </c>
      <c r="N71" s="198">
        <f t="shared" si="4"/>
        <v>0</v>
      </c>
      <c r="O71" s="148">
        <v>0</v>
      </c>
      <c r="P71" s="148">
        <v>0</v>
      </c>
      <c r="Q71" s="126"/>
      <c r="R71" s="126"/>
      <c r="S71" s="126"/>
      <c r="T71" s="126"/>
    </row>
    <row r="72" spans="1:20" ht="31.05" x14ac:dyDescent="0.3">
      <c r="A72" s="275"/>
      <c r="B72" s="272"/>
      <c r="C72" s="125" t="s">
        <v>166</v>
      </c>
      <c r="D72" s="148">
        <v>0</v>
      </c>
      <c r="E72" s="148">
        <v>0</v>
      </c>
      <c r="F72" s="148">
        <v>0</v>
      </c>
      <c r="G72" s="198">
        <f t="shared" si="11"/>
        <v>0</v>
      </c>
      <c r="H72" s="148">
        <v>5.6132634399999999</v>
      </c>
      <c r="I72" s="148">
        <v>2.4606553099999995</v>
      </c>
      <c r="J72" s="148">
        <v>0</v>
      </c>
      <c r="K72" s="148">
        <v>3.15260813</v>
      </c>
      <c r="L72" s="148">
        <v>0</v>
      </c>
      <c r="M72" s="148">
        <v>0</v>
      </c>
      <c r="N72" s="198">
        <f t="shared" si="4"/>
        <v>3.15260813</v>
      </c>
      <c r="O72" s="148">
        <v>0.42957189000000001</v>
      </c>
      <c r="P72" s="148">
        <v>0</v>
      </c>
      <c r="Q72" s="126"/>
      <c r="R72" s="126"/>
      <c r="S72" s="126"/>
      <c r="T72" s="126"/>
    </row>
    <row r="73" spans="1:20" ht="31.05" x14ac:dyDescent="0.3">
      <c r="A73" s="275"/>
      <c r="B73" s="272"/>
      <c r="C73" s="54" t="s">
        <v>167</v>
      </c>
      <c r="D73" s="148">
        <v>0</v>
      </c>
      <c r="E73" s="148">
        <v>0</v>
      </c>
      <c r="F73" s="148">
        <v>0</v>
      </c>
      <c r="G73" s="198">
        <f t="shared" si="11"/>
        <v>0</v>
      </c>
      <c r="H73" s="148">
        <v>0</v>
      </c>
      <c r="I73" s="148">
        <v>0</v>
      </c>
      <c r="J73" s="148">
        <v>0</v>
      </c>
      <c r="K73" s="148">
        <v>0</v>
      </c>
      <c r="L73" s="148">
        <v>0</v>
      </c>
      <c r="M73" s="148">
        <v>0</v>
      </c>
      <c r="N73" s="198">
        <f t="shared" si="4"/>
        <v>0</v>
      </c>
      <c r="O73" s="148">
        <v>0</v>
      </c>
      <c r="P73" s="148">
        <v>0</v>
      </c>
      <c r="Q73" s="126"/>
      <c r="R73" s="126"/>
      <c r="S73" s="126"/>
      <c r="T73" s="126"/>
    </row>
    <row r="74" spans="1:20" ht="31.05" x14ac:dyDescent="0.3">
      <c r="A74" s="275"/>
      <c r="B74" s="272"/>
      <c r="C74" s="125" t="s">
        <v>168</v>
      </c>
      <c r="D74" s="148">
        <v>0</v>
      </c>
      <c r="E74" s="148">
        <v>0</v>
      </c>
      <c r="F74" s="148">
        <v>0</v>
      </c>
      <c r="G74" s="198">
        <f t="shared" si="11"/>
        <v>0</v>
      </c>
      <c r="H74" s="148">
        <v>1.1959157900000001</v>
      </c>
      <c r="I74" s="148">
        <v>1.1959157900000001</v>
      </c>
      <c r="J74" s="148">
        <v>0</v>
      </c>
      <c r="K74" s="148">
        <v>0</v>
      </c>
      <c r="L74" s="148">
        <v>0</v>
      </c>
      <c r="M74" s="148">
        <v>0</v>
      </c>
      <c r="N74" s="198">
        <f t="shared" si="4"/>
        <v>0</v>
      </c>
      <c r="O74" s="148">
        <v>0.23849699999999999</v>
      </c>
      <c r="P74" s="148">
        <v>0</v>
      </c>
      <c r="Q74" s="126"/>
      <c r="R74" s="126"/>
      <c r="S74" s="126"/>
      <c r="T74" s="126"/>
    </row>
    <row r="75" spans="1:20" ht="31.05" x14ac:dyDescent="0.3">
      <c r="A75" s="275"/>
      <c r="B75" s="272"/>
      <c r="C75" s="54" t="s">
        <v>169</v>
      </c>
      <c r="D75" s="148">
        <v>0</v>
      </c>
      <c r="E75" s="148">
        <v>0</v>
      </c>
      <c r="F75" s="148">
        <v>0</v>
      </c>
      <c r="G75" s="198">
        <f t="shared" si="11"/>
        <v>0</v>
      </c>
      <c r="H75" s="148">
        <v>0</v>
      </c>
      <c r="I75" s="148">
        <v>0</v>
      </c>
      <c r="J75" s="148">
        <v>0</v>
      </c>
      <c r="K75" s="148">
        <v>0</v>
      </c>
      <c r="L75" s="148">
        <v>0</v>
      </c>
      <c r="M75" s="148">
        <v>0</v>
      </c>
      <c r="N75" s="198">
        <f t="shared" si="4"/>
        <v>0</v>
      </c>
      <c r="O75" s="148">
        <v>0</v>
      </c>
      <c r="P75" s="148">
        <v>0</v>
      </c>
      <c r="Q75" s="126"/>
      <c r="R75" s="126"/>
      <c r="S75" s="126"/>
      <c r="T75" s="126"/>
    </row>
    <row r="76" spans="1:20" ht="15.8" customHeight="1" x14ac:dyDescent="0.3">
      <c r="A76" s="276"/>
      <c r="B76" s="273"/>
      <c r="C76" s="179" t="s">
        <v>147</v>
      </c>
      <c r="D76" s="178">
        <f>SUM(D70:D75)</f>
        <v>0</v>
      </c>
      <c r="E76" s="178">
        <f t="shared" ref="E76:P76" si="15">SUM(E70:E75)</f>
        <v>0</v>
      </c>
      <c r="F76" s="178">
        <f t="shared" si="15"/>
        <v>0</v>
      </c>
      <c r="G76" s="178">
        <f t="shared" si="15"/>
        <v>0</v>
      </c>
      <c r="H76" s="178">
        <f t="shared" si="15"/>
        <v>6.8091792299999998</v>
      </c>
      <c r="I76" s="178">
        <f t="shared" si="15"/>
        <v>3.6565710999999999</v>
      </c>
      <c r="J76" s="178">
        <f t="shared" si="15"/>
        <v>0</v>
      </c>
      <c r="K76" s="178">
        <f t="shared" si="15"/>
        <v>3.15260813</v>
      </c>
      <c r="L76" s="178">
        <f t="shared" si="15"/>
        <v>0</v>
      </c>
      <c r="M76" s="178">
        <f t="shared" si="15"/>
        <v>0</v>
      </c>
      <c r="N76" s="178">
        <f t="shared" si="15"/>
        <v>3.15260813</v>
      </c>
      <c r="O76" s="178">
        <f t="shared" si="15"/>
        <v>0.66806889000000003</v>
      </c>
      <c r="P76" s="178">
        <f t="shared" si="15"/>
        <v>0</v>
      </c>
      <c r="Q76" s="126"/>
      <c r="R76" s="126"/>
      <c r="S76" s="126"/>
      <c r="T76" s="126"/>
    </row>
    <row r="77" spans="1:20" ht="32.299999999999997" customHeight="1" x14ac:dyDescent="0.3">
      <c r="A77" s="274">
        <v>6</v>
      </c>
      <c r="B77" s="271" t="s">
        <v>170</v>
      </c>
      <c r="C77" s="125" t="s">
        <v>73</v>
      </c>
      <c r="D77" s="148">
        <v>0</v>
      </c>
      <c r="E77" s="148">
        <v>0</v>
      </c>
      <c r="F77" s="148">
        <v>0</v>
      </c>
      <c r="G77" s="198">
        <f t="shared" si="11"/>
        <v>0</v>
      </c>
      <c r="H77" s="148">
        <v>14.25617961</v>
      </c>
      <c r="I77" s="148">
        <v>12.983875039999999</v>
      </c>
      <c r="J77" s="148">
        <v>1.27230457</v>
      </c>
      <c r="K77" s="148">
        <v>0</v>
      </c>
      <c r="L77" s="148">
        <v>0</v>
      </c>
      <c r="M77" s="148">
        <v>0</v>
      </c>
      <c r="N77" s="198">
        <f t="shared" si="4"/>
        <v>0</v>
      </c>
      <c r="O77" s="148">
        <v>2.1855090000000001</v>
      </c>
      <c r="P77" s="148">
        <v>0</v>
      </c>
      <c r="Q77" s="126"/>
      <c r="R77" s="126"/>
      <c r="S77" s="126"/>
      <c r="T77" s="126"/>
    </row>
    <row r="78" spans="1:20" ht="46.55" x14ac:dyDescent="0.3">
      <c r="A78" s="275"/>
      <c r="B78" s="272"/>
      <c r="C78" s="125" t="s">
        <v>171</v>
      </c>
      <c r="D78" s="148">
        <v>0</v>
      </c>
      <c r="E78" s="148">
        <v>0</v>
      </c>
      <c r="F78" s="148">
        <v>0</v>
      </c>
      <c r="G78" s="198">
        <f t="shared" si="11"/>
        <v>0</v>
      </c>
      <c r="H78" s="148">
        <v>222.08250778000001</v>
      </c>
      <c r="I78" s="148">
        <v>222.08250778000001</v>
      </c>
      <c r="J78" s="148">
        <v>0</v>
      </c>
      <c r="K78" s="148">
        <v>0</v>
      </c>
      <c r="L78" s="148">
        <v>0</v>
      </c>
      <c r="M78" s="148">
        <v>0</v>
      </c>
      <c r="N78" s="198">
        <f t="shared" si="4"/>
        <v>0</v>
      </c>
      <c r="O78" s="148">
        <v>18.365675</v>
      </c>
      <c r="P78" s="148">
        <v>0</v>
      </c>
      <c r="Q78" s="126"/>
      <c r="R78" s="126"/>
      <c r="S78" s="126"/>
      <c r="T78" s="126"/>
    </row>
    <row r="79" spans="1:20" ht="14.95" customHeight="1" x14ac:dyDescent="0.3">
      <c r="A79" s="275"/>
      <c r="B79" s="272"/>
      <c r="C79" s="125" t="s">
        <v>75</v>
      </c>
      <c r="D79" s="148">
        <v>0</v>
      </c>
      <c r="E79" s="148">
        <v>0</v>
      </c>
      <c r="F79" s="148">
        <v>0</v>
      </c>
      <c r="G79" s="198">
        <f t="shared" si="11"/>
        <v>0</v>
      </c>
      <c r="H79" s="148">
        <v>5.5143802399999995</v>
      </c>
      <c r="I79" s="148">
        <v>5.5143802399999995</v>
      </c>
      <c r="J79" s="148">
        <v>0</v>
      </c>
      <c r="K79" s="148">
        <v>0</v>
      </c>
      <c r="L79" s="148">
        <v>0</v>
      </c>
      <c r="M79" s="148">
        <v>0</v>
      </c>
      <c r="N79" s="198">
        <f t="shared" si="4"/>
        <v>0</v>
      </c>
      <c r="O79" s="148">
        <v>0.91553799999999996</v>
      </c>
      <c r="P79" s="148">
        <v>0</v>
      </c>
      <c r="Q79" s="126"/>
      <c r="R79" s="126"/>
      <c r="S79" s="126"/>
      <c r="T79" s="126"/>
    </row>
    <row r="80" spans="1:20" ht="31.05" x14ac:dyDescent="0.3">
      <c r="A80" s="275"/>
      <c r="B80" s="272"/>
      <c r="C80" s="125" t="s">
        <v>76</v>
      </c>
      <c r="D80" s="148">
        <v>0</v>
      </c>
      <c r="E80" s="148">
        <v>0</v>
      </c>
      <c r="F80" s="148">
        <v>0</v>
      </c>
      <c r="G80" s="198">
        <f t="shared" si="11"/>
        <v>0</v>
      </c>
      <c r="H80" s="148">
        <v>0</v>
      </c>
      <c r="I80" s="148">
        <v>0</v>
      </c>
      <c r="J80" s="148">
        <v>0</v>
      </c>
      <c r="K80" s="148">
        <v>0</v>
      </c>
      <c r="L80" s="148">
        <v>0</v>
      </c>
      <c r="M80" s="148">
        <v>0</v>
      </c>
      <c r="N80" s="198">
        <f t="shared" si="4"/>
        <v>0</v>
      </c>
      <c r="O80" s="148">
        <v>0</v>
      </c>
      <c r="P80" s="148">
        <v>0</v>
      </c>
      <c r="Q80" s="126"/>
      <c r="R80" s="126"/>
      <c r="S80" s="126"/>
      <c r="T80" s="126"/>
    </row>
    <row r="81" spans="1:20" ht="46.55" x14ac:dyDescent="0.3">
      <c r="A81" s="275"/>
      <c r="B81" s="272"/>
      <c r="C81" s="125" t="s">
        <v>172</v>
      </c>
      <c r="D81" s="148">
        <v>0</v>
      </c>
      <c r="E81" s="148">
        <v>0</v>
      </c>
      <c r="F81" s="148">
        <v>0</v>
      </c>
      <c r="G81" s="198">
        <f t="shared" si="11"/>
        <v>0</v>
      </c>
      <c r="H81" s="148">
        <v>0</v>
      </c>
      <c r="I81" s="148">
        <v>0</v>
      </c>
      <c r="J81" s="148">
        <v>0</v>
      </c>
      <c r="K81" s="148">
        <v>0</v>
      </c>
      <c r="L81" s="148">
        <v>0</v>
      </c>
      <c r="M81" s="148">
        <v>0</v>
      </c>
      <c r="N81" s="198">
        <f t="shared" si="4"/>
        <v>0</v>
      </c>
      <c r="O81" s="148">
        <v>0</v>
      </c>
      <c r="P81" s="148">
        <v>0</v>
      </c>
      <c r="Q81" s="126"/>
      <c r="R81" s="126"/>
      <c r="S81" s="126"/>
      <c r="T81" s="126"/>
    </row>
    <row r="82" spans="1:20" ht="46.55" x14ac:dyDescent="0.3">
      <c r="A82" s="275"/>
      <c r="B82" s="272"/>
      <c r="C82" s="125" t="s">
        <v>173</v>
      </c>
      <c r="D82" s="148">
        <v>0</v>
      </c>
      <c r="E82" s="148">
        <v>0</v>
      </c>
      <c r="F82" s="148">
        <v>0</v>
      </c>
      <c r="G82" s="198">
        <f t="shared" si="11"/>
        <v>0</v>
      </c>
      <c r="H82" s="148">
        <v>0</v>
      </c>
      <c r="I82" s="148">
        <v>0</v>
      </c>
      <c r="J82" s="148">
        <v>0</v>
      </c>
      <c r="K82" s="148">
        <v>0</v>
      </c>
      <c r="L82" s="148">
        <v>0</v>
      </c>
      <c r="M82" s="148">
        <v>0</v>
      </c>
      <c r="N82" s="198">
        <f t="shared" si="4"/>
        <v>0</v>
      </c>
      <c r="O82" s="148">
        <v>0</v>
      </c>
      <c r="P82" s="148">
        <v>0</v>
      </c>
      <c r="Q82" s="126"/>
      <c r="R82" s="126"/>
      <c r="S82" s="126"/>
      <c r="T82" s="126"/>
    </row>
    <row r="83" spans="1:20" ht="15.8" customHeight="1" x14ac:dyDescent="0.3">
      <c r="A83" s="276"/>
      <c r="B83" s="273"/>
      <c r="C83" s="177" t="s">
        <v>147</v>
      </c>
      <c r="D83" s="178">
        <f>SUM(D77:D82)</f>
        <v>0</v>
      </c>
      <c r="E83" s="178">
        <f t="shared" ref="E83:P83" si="16">SUM(E77:E82)</f>
        <v>0</v>
      </c>
      <c r="F83" s="178">
        <f t="shared" si="16"/>
        <v>0</v>
      </c>
      <c r="G83" s="178">
        <f t="shared" si="16"/>
        <v>0</v>
      </c>
      <c r="H83" s="178">
        <f t="shared" si="16"/>
        <v>241.85306763000003</v>
      </c>
      <c r="I83" s="178">
        <f t="shared" si="16"/>
        <v>240.58076306000001</v>
      </c>
      <c r="J83" s="178">
        <f t="shared" si="16"/>
        <v>1.27230457</v>
      </c>
      <c r="K83" s="178">
        <f t="shared" si="16"/>
        <v>0</v>
      </c>
      <c r="L83" s="178">
        <f t="shared" si="16"/>
        <v>0</v>
      </c>
      <c r="M83" s="178">
        <f t="shared" si="16"/>
        <v>0</v>
      </c>
      <c r="N83" s="178">
        <f t="shared" si="16"/>
        <v>0</v>
      </c>
      <c r="O83" s="178">
        <f t="shared" si="16"/>
        <v>21.466722000000001</v>
      </c>
      <c r="P83" s="178">
        <f t="shared" si="16"/>
        <v>0</v>
      </c>
      <c r="Q83" s="126"/>
      <c r="R83" s="126"/>
      <c r="S83" s="126"/>
      <c r="T83" s="126"/>
    </row>
    <row r="84" spans="1:20" ht="16.5" customHeight="1" x14ac:dyDescent="0.3">
      <c r="A84" s="274">
        <v>7</v>
      </c>
      <c r="B84" s="271" t="s">
        <v>174</v>
      </c>
      <c r="C84" s="127" t="s">
        <v>78</v>
      </c>
      <c r="D84" s="148">
        <v>1</v>
      </c>
      <c r="E84" s="148">
        <v>100</v>
      </c>
      <c r="F84" s="148">
        <v>0</v>
      </c>
      <c r="G84" s="198">
        <f t="shared" si="11"/>
        <v>100</v>
      </c>
      <c r="H84" s="148">
        <v>144.19220637999999</v>
      </c>
      <c r="I84" s="148">
        <v>144.19220637999999</v>
      </c>
      <c r="J84" s="148">
        <v>0</v>
      </c>
      <c r="K84" s="148">
        <v>0</v>
      </c>
      <c r="L84" s="148">
        <v>0</v>
      </c>
      <c r="M84" s="148">
        <v>0</v>
      </c>
      <c r="N84" s="198">
        <f t="shared" si="4"/>
        <v>0</v>
      </c>
      <c r="O84" s="148">
        <v>5.6593749999999998</v>
      </c>
      <c r="P84" s="148">
        <v>0</v>
      </c>
      <c r="Q84" s="126"/>
      <c r="R84" s="126"/>
      <c r="S84" s="126"/>
      <c r="T84" s="126"/>
    </row>
    <row r="85" spans="1:20" ht="14.95" customHeight="1" x14ac:dyDescent="0.3">
      <c r="A85" s="275"/>
      <c r="B85" s="272"/>
      <c r="C85" s="125" t="s">
        <v>79</v>
      </c>
      <c r="D85" s="148">
        <v>0</v>
      </c>
      <c r="E85" s="148">
        <v>0</v>
      </c>
      <c r="F85" s="148">
        <v>0</v>
      </c>
      <c r="G85" s="198">
        <f t="shared" si="11"/>
        <v>0</v>
      </c>
      <c r="H85" s="148">
        <v>0</v>
      </c>
      <c r="I85" s="148">
        <v>0</v>
      </c>
      <c r="J85" s="148">
        <v>0</v>
      </c>
      <c r="K85" s="148">
        <v>0</v>
      </c>
      <c r="L85" s="148">
        <v>0</v>
      </c>
      <c r="M85" s="148">
        <v>0</v>
      </c>
      <c r="N85" s="198">
        <f t="shared" si="4"/>
        <v>0</v>
      </c>
      <c r="O85" s="148">
        <v>0</v>
      </c>
      <c r="P85" s="148">
        <v>0</v>
      </c>
      <c r="Q85" s="126"/>
      <c r="R85" s="126"/>
      <c r="S85" s="126"/>
      <c r="T85" s="126"/>
    </row>
    <row r="86" spans="1:20" ht="62.05" x14ac:dyDescent="0.3">
      <c r="A86" s="275"/>
      <c r="B86" s="272"/>
      <c r="C86" s="125" t="s">
        <v>175</v>
      </c>
      <c r="D86" s="148">
        <v>0</v>
      </c>
      <c r="E86" s="148">
        <v>0</v>
      </c>
      <c r="F86" s="148">
        <v>0</v>
      </c>
      <c r="G86" s="198">
        <f t="shared" si="11"/>
        <v>0</v>
      </c>
      <c r="H86" s="148">
        <v>0</v>
      </c>
      <c r="I86" s="148">
        <v>0</v>
      </c>
      <c r="J86" s="148">
        <v>0</v>
      </c>
      <c r="K86" s="148">
        <v>0</v>
      </c>
      <c r="L86" s="148">
        <v>0</v>
      </c>
      <c r="M86" s="148">
        <v>0</v>
      </c>
      <c r="N86" s="198">
        <f t="shared" si="4"/>
        <v>0</v>
      </c>
      <c r="O86" s="148">
        <v>0</v>
      </c>
      <c r="P86" s="148">
        <v>0</v>
      </c>
      <c r="Q86" s="126"/>
      <c r="R86" s="126"/>
      <c r="S86" s="126"/>
      <c r="T86" s="126"/>
    </row>
    <row r="87" spans="1:20" ht="15.8" customHeight="1" x14ac:dyDescent="0.3">
      <c r="A87" s="276"/>
      <c r="B87" s="273"/>
      <c r="C87" s="177" t="s">
        <v>147</v>
      </c>
      <c r="D87" s="178">
        <f>SUM(D84:D86)</f>
        <v>1</v>
      </c>
      <c r="E87" s="178">
        <f t="shared" ref="E87:P87" si="17">SUM(E84:E86)</f>
        <v>100</v>
      </c>
      <c r="F87" s="178">
        <f t="shared" si="17"/>
        <v>0</v>
      </c>
      <c r="G87" s="178">
        <f t="shared" si="17"/>
        <v>100</v>
      </c>
      <c r="H87" s="178">
        <f t="shared" si="17"/>
        <v>144.19220637999999</v>
      </c>
      <c r="I87" s="178">
        <f t="shared" si="17"/>
        <v>144.19220637999999</v>
      </c>
      <c r="J87" s="178">
        <f t="shared" si="17"/>
        <v>0</v>
      </c>
      <c r="K87" s="178">
        <f t="shared" si="17"/>
        <v>0</v>
      </c>
      <c r="L87" s="178">
        <f t="shared" si="17"/>
        <v>0</v>
      </c>
      <c r="M87" s="178">
        <f t="shared" si="17"/>
        <v>0</v>
      </c>
      <c r="N87" s="178">
        <f t="shared" si="17"/>
        <v>0</v>
      </c>
      <c r="O87" s="178">
        <f t="shared" si="17"/>
        <v>5.6593749999999998</v>
      </c>
      <c r="P87" s="178">
        <f t="shared" si="17"/>
        <v>0</v>
      </c>
      <c r="Q87" s="126"/>
      <c r="R87" s="126"/>
      <c r="S87" s="126"/>
      <c r="T87" s="126"/>
    </row>
    <row r="88" spans="1:20" ht="46.55" x14ac:dyDescent="0.3">
      <c r="A88" s="300">
        <v>8</v>
      </c>
      <c r="B88" s="271" t="s">
        <v>176</v>
      </c>
      <c r="C88" s="125" t="s">
        <v>320</v>
      </c>
      <c r="D88" s="148">
        <v>0</v>
      </c>
      <c r="E88" s="148">
        <v>0</v>
      </c>
      <c r="F88" s="148">
        <v>0</v>
      </c>
      <c r="G88" s="198">
        <f t="shared" si="11"/>
        <v>0</v>
      </c>
      <c r="H88" s="148">
        <v>70.948703800000004</v>
      </c>
      <c r="I88" s="148">
        <v>70.948703800000004</v>
      </c>
      <c r="J88" s="148">
        <v>0</v>
      </c>
      <c r="K88" s="148">
        <v>0</v>
      </c>
      <c r="L88" s="148">
        <v>0</v>
      </c>
      <c r="M88" s="148">
        <v>0</v>
      </c>
      <c r="N88" s="198">
        <f t="shared" si="4"/>
        <v>0</v>
      </c>
      <c r="O88" s="148">
        <v>11.814722</v>
      </c>
      <c r="P88" s="148">
        <v>0</v>
      </c>
      <c r="Q88" s="126"/>
      <c r="R88" s="126"/>
      <c r="S88" s="126"/>
      <c r="T88" s="126"/>
    </row>
    <row r="89" spans="1:20" ht="46.55" x14ac:dyDescent="0.3">
      <c r="A89" s="301"/>
      <c r="B89" s="272"/>
      <c r="C89" s="125" t="s">
        <v>321</v>
      </c>
      <c r="D89" s="148">
        <v>0</v>
      </c>
      <c r="E89" s="148">
        <v>0</v>
      </c>
      <c r="F89" s="148">
        <v>0</v>
      </c>
      <c r="G89" s="198">
        <f t="shared" si="11"/>
        <v>0</v>
      </c>
      <c r="H89" s="148">
        <v>0</v>
      </c>
      <c r="I89" s="148">
        <v>0</v>
      </c>
      <c r="J89" s="148">
        <v>0</v>
      </c>
      <c r="K89" s="148">
        <v>0</v>
      </c>
      <c r="L89" s="148">
        <v>0</v>
      </c>
      <c r="M89" s="148">
        <v>0</v>
      </c>
      <c r="N89" s="198">
        <f t="shared" si="4"/>
        <v>0</v>
      </c>
      <c r="O89" s="148">
        <v>0</v>
      </c>
      <c r="P89" s="148">
        <v>0</v>
      </c>
      <c r="Q89" s="126"/>
      <c r="R89" s="126"/>
      <c r="S89" s="126"/>
      <c r="T89" s="126"/>
    </row>
    <row r="90" spans="1:20" ht="46.55" x14ac:dyDescent="0.3">
      <c r="A90" s="301"/>
      <c r="B90" s="272"/>
      <c r="C90" s="125" t="s">
        <v>177</v>
      </c>
      <c r="D90" s="148">
        <v>0</v>
      </c>
      <c r="E90" s="148">
        <v>0</v>
      </c>
      <c r="F90" s="148">
        <v>0</v>
      </c>
      <c r="G90" s="198">
        <f t="shared" si="11"/>
        <v>0</v>
      </c>
      <c r="H90" s="148">
        <v>0</v>
      </c>
      <c r="I90" s="148">
        <v>0</v>
      </c>
      <c r="J90" s="148">
        <v>0</v>
      </c>
      <c r="K90" s="148">
        <v>0</v>
      </c>
      <c r="L90" s="148">
        <v>0</v>
      </c>
      <c r="M90" s="148">
        <v>0</v>
      </c>
      <c r="N90" s="198">
        <f t="shared" si="4"/>
        <v>0</v>
      </c>
      <c r="O90" s="148">
        <v>0</v>
      </c>
      <c r="P90" s="148">
        <v>0</v>
      </c>
      <c r="Q90" s="126"/>
      <c r="R90" s="126"/>
      <c r="S90" s="126"/>
      <c r="T90" s="126"/>
    </row>
    <row r="91" spans="1:20" ht="37.549999999999997" customHeight="1" x14ac:dyDescent="0.3">
      <c r="A91" s="301"/>
      <c r="B91" s="272"/>
      <c r="C91" s="125" t="s">
        <v>178</v>
      </c>
      <c r="D91" s="148">
        <v>1</v>
      </c>
      <c r="E91" s="148">
        <v>24.5</v>
      </c>
      <c r="F91" s="148">
        <v>0</v>
      </c>
      <c r="G91" s="198">
        <f t="shared" si="11"/>
        <v>24.5</v>
      </c>
      <c r="H91" s="148">
        <v>90.534501370000001</v>
      </c>
      <c r="I91" s="148">
        <v>89.90567523</v>
      </c>
      <c r="J91" s="148">
        <v>0.62882613999999992</v>
      </c>
      <c r="K91" s="148">
        <v>0</v>
      </c>
      <c r="L91" s="148">
        <v>0</v>
      </c>
      <c r="M91" s="148">
        <v>0</v>
      </c>
      <c r="N91" s="198">
        <f t="shared" si="4"/>
        <v>0</v>
      </c>
      <c r="O91" s="148">
        <v>9.514856</v>
      </c>
      <c r="P91" s="148">
        <v>0</v>
      </c>
      <c r="Q91" s="126"/>
      <c r="R91" s="126"/>
      <c r="S91" s="126"/>
      <c r="T91" s="126"/>
    </row>
    <row r="92" spans="1:20" ht="15.8" customHeight="1" x14ac:dyDescent="0.3">
      <c r="A92" s="302"/>
      <c r="B92" s="273"/>
      <c r="C92" s="177" t="s">
        <v>147</v>
      </c>
      <c r="D92" s="178">
        <f>SUM(D88:D91)</f>
        <v>1</v>
      </c>
      <c r="E92" s="178">
        <f t="shared" ref="E92:P92" si="18">SUM(E88:E91)</f>
        <v>24.5</v>
      </c>
      <c r="F92" s="178">
        <f t="shared" si="18"/>
        <v>0</v>
      </c>
      <c r="G92" s="178">
        <f t="shared" si="18"/>
        <v>24.5</v>
      </c>
      <c r="H92" s="178">
        <f t="shared" si="18"/>
        <v>161.48320517000002</v>
      </c>
      <c r="I92" s="178">
        <f t="shared" si="18"/>
        <v>160.85437903000002</v>
      </c>
      <c r="J92" s="178">
        <f t="shared" si="18"/>
        <v>0.62882613999999992</v>
      </c>
      <c r="K92" s="178">
        <f t="shared" si="18"/>
        <v>0</v>
      </c>
      <c r="L92" s="178">
        <f t="shared" si="18"/>
        <v>0</v>
      </c>
      <c r="M92" s="178">
        <f t="shared" si="18"/>
        <v>0</v>
      </c>
      <c r="N92" s="178">
        <f t="shared" si="18"/>
        <v>0</v>
      </c>
      <c r="O92" s="178">
        <f t="shared" si="18"/>
        <v>21.329577999999998</v>
      </c>
      <c r="P92" s="178">
        <f t="shared" si="18"/>
        <v>0</v>
      </c>
      <c r="Q92" s="126"/>
      <c r="R92" s="126"/>
      <c r="S92" s="126"/>
      <c r="T92" s="126"/>
    </row>
    <row r="93" spans="1:20" ht="31.05" x14ac:dyDescent="0.3">
      <c r="A93" s="274">
        <v>9</v>
      </c>
      <c r="B93" s="271" t="s">
        <v>263</v>
      </c>
      <c r="C93" s="125" t="s">
        <v>179</v>
      </c>
      <c r="D93" s="148">
        <v>0</v>
      </c>
      <c r="E93" s="148">
        <v>0</v>
      </c>
      <c r="F93" s="148">
        <v>0</v>
      </c>
      <c r="G93" s="198">
        <f t="shared" si="11"/>
        <v>0</v>
      </c>
      <c r="H93" s="148">
        <v>0</v>
      </c>
      <c r="I93" s="148">
        <v>0</v>
      </c>
      <c r="J93" s="148">
        <v>0</v>
      </c>
      <c r="K93" s="148">
        <v>0</v>
      </c>
      <c r="L93" s="148">
        <v>0</v>
      </c>
      <c r="M93" s="148">
        <v>0</v>
      </c>
      <c r="N93" s="198">
        <f t="shared" si="4"/>
        <v>0</v>
      </c>
      <c r="O93" s="148">
        <v>0</v>
      </c>
      <c r="P93" s="148">
        <v>0</v>
      </c>
      <c r="Q93" s="126"/>
      <c r="R93" s="126"/>
      <c r="S93" s="126"/>
      <c r="T93" s="126"/>
    </row>
    <row r="94" spans="1:20" ht="14.95" customHeight="1" x14ac:dyDescent="0.3">
      <c r="A94" s="275"/>
      <c r="B94" s="272"/>
      <c r="C94" s="125" t="s">
        <v>180</v>
      </c>
      <c r="D94" s="148">
        <v>0</v>
      </c>
      <c r="E94" s="148">
        <v>0</v>
      </c>
      <c r="F94" s="148">
        <v>0</v>
      </c>
      <c r="G94" s="198">
        <f t="shared" si="11"/>
        <v>0</v>
      </c>
      <c r="H94" s="148">
        <v>0</v>
      </c>
      <c r="I94" s="148">
        <v>0</v>
      </c>
      <c r="J94" s="148">
        <v>0</v>
      </c>
      <c r="K94" s="148">
        <v>0</v>
      </c>
      <c r="L94" s="148">
        <v>0</v>
      </c>
      <c r="M94" s="148">
        <v>0</v>
      </c>
      <c r="N94" s="198">
        <f t="shared" si="4"/>
        <v>0</v>
      </c>
      <c r="O94" s="148">
        <v>0</v>
      </c>
      <c r="P94" s="148">
        <v>0</v>
      </c>
      <c r="Q94" s="126"/>
      <c r="R94" s="126"/>
      <c r="S94" s="126"/>
      <c r="T94" s="126"/>
    </row>
    <row r="95" spans="1:20" ht="31.05" x14ac:dyDescent="0.3">
      <c r="A95" s="275"/>
      <c r="B95" s="272"/>
      <c r="C95" s="125" t="s">
        <v>181</v>
      </c>
      <c r="D95" s="148">
        <v>0</v>
      </c>
      <c r="E95" s="148">
        <v>0</v>
      </c>
      <c r="F95" s="148">
        <v>0</v>
      </c>
      <c r="G95" s="198">
        <f t="shared" ref="G95:G109" si="19">E95+F95</f>
        <v>0</v>
      </c>
      <c r="H95" s="148">
        <v>0</v>
      </c>
      <c r="I95" s="148">
        <v>0</v>
      </c>
      <c r="J95" s="148">
        <v>0</v>
      </c>
      <c r="K95" s="148">
        <v>0</v>
      </c>
      <c r="L95" s="148">
        <v>0</v>
      </c>
      <c r="M95" s="148">
        <v>0</v>
      </c>
      <c r="N95" s="198">
        <f t="shared" ref="N95:N109" si="20">K95+L95+M95</f>
        <v>0</v>
      </c>
      <c r="O95" s="148">
        <v>0</v>
      </c>
      <c r="P95" s="148">
        <v>0</v>
      </c>
      <c r="Q95" s="126"/>
      <c r="R95" s="126"/>
      <c r="S95" s="126"/>
      <c r="T95" s="126"/>
    </row>
    <row r="96" spans="1:20" ht="35.450000000000003" customHeight="1" x14ac:dyDescent="0.3">
      <c r="A96" s="275"/>
      <c r="B96" s="272"/>
      <c r="C96" s="128" t="s">
        <v>39</v>
      </c>
      <c r="D96" s="148">
        <v>0</v>
      </c>
      <c r="E96" s="148">
        <v>0</v>
      </c>
      <c r="F96" s="148">
        <v>0</v>
      </c>
      <c r="G96" s="198">
        <f t="shared" si="19"/>
        <v>0</v>
      </c>
      <c r="H96" s="148">
        <v>0</v>
      </c>
      <c r="I96" s="148">
        <v>0</v>
      </c>
      <c r="J96" s="148">
        <v>0</v>
      </c>
      <c r="K96" s="148">
        <v>0</v>
      </c>
      <c r="L96" s="148">
        <v>0</v>
      </c>
      <c r="M96" s="148">
        <v>0</v>
      </c>
      <c r="N96" s="198">
        <f t="shared" si="20"/>
        <v>0</v>
      </c>
      <c r="O96" s="148">
        <v>0</v>
      </c>
      <c r="P96" s="148">
        <v>0</v>
      </c>
      <c r="Q96" s="126"/>
      <c r="R96" s="126"/>
      <c r="S96" s="126"/>
      <c r="T96" s="126"/>
    </row>
    <row r="97" spans="1:117" ht="15.55" x14ac:dyDescent="0.3">
      <c r="A97" s="275"/>
      <c r="B97" s="272"/>
      <c r="C97" s="128" t="s">
        <v>40</v>
      </c>
      <c r="D97" s="148">
        <v>0</v>
      </c>
      <c r="E97" s="148">
        <v>0</v>
      </c>
      <c r="F97" s="148">
        <v>0</v>
      </c>
      <c r="G97" s="198">
        <f t="shared" si="19"/>
        <v>0</v>
      </c>
      <c r="H97" s="148">
        <v>0</v>
      </c>
      <c r="I97" s="148">
        <v>0</v>
      </c>
      <c r="J97" s="148">
        <v>0</v>
      </c>
      <c r="K97" s="148">
        <v>0</v>
      </c>
      <c r="L97" s="148">
        <v>0</v>
      </c>
      <c r="M97" s="148">
        <v>0</v>
      </c>
      <c r="N97" s="198">
        <f t="shared" si="20"/>
        <v>0</v>
      </c>
      <c r="O97" s="148">
        <v>0</v>
      </c>
      <c r="P97" s="148">
        <v>0</v>
      </c>
      <c r="Q97" s="126"/>
      <c r="R97" s="126"/>
      <c r="S97" s="126"/>
      <c r="T97" s="126"/>
    </row>
    <row r="98" spans="1:117" ht="46.55" x14ac:dyDescent="0.3">
      <c r="A98" s="275"/>
      <c r="B98" s="272"/>
      <c r="C98" s="128" t="s">
        <v>41</v>
      </c>
      <c r="D98" s="148">
        <v>0</v>
      </c>
      <c r="E98" s="148">
        <v>0</v>
      </c>
      <c r="F98" s="148">
        <v>0</v>
      </c>
      <c r="G98" s="198">
        <f t="shared" si="19"/>
        <v>0</v>
      </c>
      <c r="H98" s="148">
        <v>0</v>
      </c>
      <c r="I98" s="148">
        <v>0</v>
      </c>
      <c r="J98" s="148">
        <v>0</v>
      </c>
      <c r="K98" s="148">
        <v>0</v>
      </c>
      <c r="L98" s="148">
        <v>0</v>
      </c>
      <c r="M98" s="148">
        <v>0</v>
      </c>
      <c r="N98" s="198">
        <f t="shared" si="20"/>
        <v>0</v>
      </c>
      <c r="O98" s="148">
        <v>0</v>
      </c>
      <c r="P98" s="148">
        <v>0</v>
      </c>
      <c r="Q98" s="126"/>
      <c r="R98" s="126"/>
      <c r="S98" s="126"/>
      <c r="T98" s="126"/>
    </row>
    <row r="99" spans="1:117" ht="15.55" x14ac:dyDescent="0.3">
      <c r="A99" s="275"/>
      <c r="B99" s="272"/>
      <c r="C99" s="128" t="s">
        <v>264</v>
      </c>
      <c r="D99" s="148">
        <v>0</v>
      </c>
      <c r="E99" s="148">
        <v>0</v>
      </c>
      <c r="F99" s="148">
        <v>0</v>
      </c>
      <c r="G99" s="198">
        <f t="shared" si="19"/>
        <v>0</v>
      </c>
      <c r="H99" s="148">
        <v>0</v>
      </c>
      <c r="I99" s="148">
        <v>0</v>
      </c>
      <c r="J99" s="148">
        <v>0</v>
      </c>
      <c r="K99" s="148">
        <v>0</v>
      </c>
      <c r="L99" s="148">
        <v>0</v>
      </c>
      <c r="M99" s="148">
        <v>0</v>
      </c>
      <c r="N99" s="198">
        <f t="shared" si="20"/>
        <v>0</v>
      </c>
      <c r="O99" s="148">
        <v>0</v>
      </c>
      <c r="P99" s="148">
        <v>0</v>
      </c>
      <c r="Q99" s="126"/>
      <c r="R99" s="126"/>
      <c r="S99" s="126"/>
      <c r="T99" s="126"/>
    </row>
    <row r="100" spans="1:117" ht="21.2" customHeight="1" x14ac:dyDescent="0.3">
      <c r="A100" s="275"/>
      <c r="B100" s="272"/>
      <c r="C100" s="128" t="s">
        <v>265</v>
      </c>
      <c r="D100" s="148">
        <v>0</v>
      </c>
      <c r="E100" s="148">
        <v>0</v>
      </c>
      <c r="F100" s="148">
        <v>0</v>
      </c>
      <c r="G100" s="198">
        <f t="shared" si="19"/>
        <v>0</v>
      </c>
      <c r="H100" s="148">
        <v>0</v>
      </c>
      <c r="I100" s="148">
        <v>0</v>
      </c>
      <c r="J100" s="148">
        <v>0</v>
      </c>
      <c r="K100" s="148">
        <v>0</v>
      </c>
      <c r="L100" s="148">
        <v>0</v>
      </c>
      <c r="M100" s="148">
        <v>0</v>
      </c>
      <c r="N100" s="198">
        <f t="shared" si="20"/>
        <v>0</v>
      </c>
      <c r="O100" s="148">
        <v>0</v>
      </c>
      <c r="P100" s="148">
        <v>0</v>
      </c>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c r="AV100" s="140"/>
      <c r="AW100" s="140"/>
      <c r="AX100" s="140"/>
      <c r="AY100" s="140"/>
      <c r="AZ100" s="140"/>
      <c r="BA100" s="140"/>
      <c r="BB100" s="140"/>
      <c r="BC100" s="140"/>
      <c r="BD100" s="140"/>
      <c r="BE100" s="140"/>
      <c r="BF100" s="140"/>
      <c r="BG100" s="140"/>
      <c r="BH100" s="140"/>
      <c r="BI100" s="140"/>
      <c r="BJ100" s="140"/>
      <c r="BK100" s="140"/>
      <c r="BL100" s="140"/>
      <c r="BM100" s="140"/>
      <c r="BN100" s="140"/>
      <c r="BO100" s="140"/>
      <c r="BP100" s="140"/>
      <c r="BQ100" s="140"/>
      <c r="BR100" s="140"/>
      <c r="BS100" s="140"/>
      <c r="BT100" s="140"/>
      <c r="BU100" s="140"/>
      <c r="BV100" s="140"/>
      <c r="BW100" s="140"/>
      <c r="BX100" s="140"/>
      <c r="BY100" s="140"/>
      <c r="BZ100" s="140"/>
      <c r="CA100" s="140"/>
      <c r="CB100" s="140"/>
      <c r="CC100" s="140"/>
      <c r="CD100" s="140"/>
      <c r="CE100" s="140"/>
      <c r="CF100" s="140"/>
      <c r="CG100" s="140"/>
      <c r="CH100" s="140"/>
      <c r="CI100" s="140"/>
      <c r="CJ100" s="140"/>
      <c r="CK100" s="140"/>
      <c r="CL100" s="140"/>
      <c r="CM100" s="140"/>
      <c r="CN100" s="140"/>
      <c r="CO100" s="140"/>
      <c r="CP100" s="140"/>
      <c r="CQ100" s="140"/>
      <c r="CR100" s="140"/>
      <c r="CS100" s="140"/>
      <c r="CT100" s="140"/>
      <c r="CU100" s="140"/>
      <c r="CV100" s="140"/>
      <c r="CW100" s="140"/>
      <c r="CX100" s="140"/>
      <c r="CY100" s="140"/>
      <c r="CZ100" s="140"/>
      <c r="DA100" s="140"/>
      <c r="DB100" s="140"/>
      <c r="DC100" s="140"/>
      <c r="DD100" s="140"/>
      <c r="DE100" s="140"/>
      <c r="DF100" s="140"/>
      <c r="DG100" s="140"/>
      <c r="DH100" s="140"/>
      <c r="DI100" s="140"/>
      <c r="DJ100" s="140"/>
      <c r="DK100" s="140"/>
      <c r="DL100" s="140"/>
      <c r="DM100" s="140"/>
    </row>
    <row r="101" spans="1:117" s="77" customFormat="1" ht="62.05" x14ac:dyDescent="0.3">
      <c r="A101" s="275"/>
      <c r="B101" s="272"/>
      <c r="C101" s="220" t="s">
        <v>351</v>
      </c>
      <c r="D101" s="148">
        <v>0</v>
      </c>
      <c r="E101" s="148">
        <v>0</v>
      </c>
      <c r="F101" s="148">
        <v>0</v>
      </c>
      <c r="G101" s="198">
        <f t="shared" si="19"/>
        <v>0</v>
      </c>
      <c r="H101" s="148">
        <v>0</v>
      </c>
      <c r="I101" s="148">
        <v>0</v>
      </c>
      <c r="J101" s="148">
        <v>0</v>
      </c>
      <c r="K101" s="148">
        <v>0</v>
      </c>
      <c r="L101" s="148">
        <v>0</v>
      </c>
      <c r="M101" s="148">
        <v>0</v>
      </c>
      <c r="N101" s="198">
        <f t="shared" si="20"/>
        <v>0</v>
      </c>
      <c r="O101" s="148">
        <v>0</v>
      </c>
      <c r="P101" s="148">
        <v>0</v>
      </c>
      <c r="Q101" s="140"/>
      <c r="R101" s="140"/>
      <c r="S101" s="140"/>
      <c r="T101" s="140"/>
      <c r="U101" s="140"/>
      <c r="V101" s="140"/>
      <c r="W101" s="140"/>
      <c r="X101" s="140"/>
      <c r="Y101" s="140"/>
      <c r="Z101" s="140"/>
      <c r="AA101" s="140"/>
      <c r="AB101" s="140"/>
      <c r="AC101" s="140"/>
      <c r="AD101" s="140"/>
      <c r="AE101" s="140"/>
      <c r="AF101" s="140"/>
      <c r="AG101" s="140"/>
      <c r="AH101" s="140"/>
      <c r="AI101" s="140"/>
      <c r="AJ101" s="140"/>
      <c r="AK101" s="140"/>
      <c r="AL101" s="140"/>
      <c r="AM101" s="140"/>
      <c r="AN101" s="140"/>
      <c r="AO101" s="140"/>
      <c r="AP101" s="140"/>
      <c r="AQ101" s="140"/>
      <c r="AR101" s="140"/>
      <c r="AS101" s="140"/>
      <c r="AT101" s="140"/>
      <c r="AU101" s="140"/>
      <c r="AV101" s="140"/>
      <c r="AW101" s="140"/>
      <c r="AX101" s="140"/>
      <c r="AY101" s="140"/>
      <c r="AZ101" s="140"/>
      <c r="BA101" s="140"/>
      <c r="BB101" s="140"/>
      <c r="BC101" s="140"/>
      <c r="BD101" s="140"/>
      <c r="BE101" s="140"/>
      <c r="BF101" s="140"/>
      <c r="BG101" s="140"/>
      <c r="BH101" s="140"/>
      <c r="BI101" s="140"/>
      <c r="BJ101" s="140"/>
      <c r="BK101" s="140"/>
      <c r="BL101" s="140"/>
      <c r="BM101" s="140"/>
      <c r="BN101" s="140"/>
      <c r="BO101" s="140"/>
      <c r="BP101" s="140"/>
      <c r="BQ101" s="140"/>
      <c r="BR101" s="140"/>
      <c r="BS101" s="140"/>
      <c r="BT101" s="140"/>
      <c r="BU101" s="140"/>
      <c r="BV101" s="140"/>
      <c r="BW101" s="140"/>
      <c r="BX101" s="140"/>
      <c r="BY101" s="140"/>
      <c r="BZ101" s="140"/>
      <c r="CA101" s="140"/>
      <c r="CB101" s="140"/>
      <c r="CC101" s="140"/>
      <c r="CD101" s="140"/>
      <c r="CE101" s="140"/>
      <c r="CF101" s="140"/>
      <c r="CG101" s="140"/>
      <c r="CH101" s="140"/>
      <c r="CI101" s="140"/>
      <c r="CJ101" s="140"/>
      <c r="CK101" s="140"/>
      <c r="CL101" s="140"/>
      <c r="CM101" s="140"/>
      <c r="CN101" s="140"/>
      <c r="CO101" s="140"/>
      <c r="CP101" s="140"/>
      <c r="CQ101" s="140"/>
      <c r="CR101" s="140"/>
      <c r="CS101" s="140"/>
      <c r="CT101" s="140"/>
      <c r="CU101" s="140"/>
      <c r="CV101" s="140"/>
      <c r="CW101" s="140"/>
      <c r="CX101" s="140"/>
      <c r="CY101" s="140"/>
      <c r="CZ101" s="140"/>
      <c r="DA101" s="140"/>
      <c r="DB101" s="140"/>
      <c r="DC101" s="140"/>
      <c r="DD101" s="140"/>
      <c r="DE101" s="140"/>
      <c r="DF101" s="140"/>
      <c r="DG101" s="140"/>
      <c r="DH101" s="140"/>
      <c r="DI101" s="140"/>
      <c r="DJ101" s="140"/>
      <c r="DK101" s="140"/>
      <c r="DL101" s="140"/>
      <c r="DM101" s="140"/>
    </row>
    <row r="102" spans="1:117" s="77" customFormat="1" ht="36" customHeight="1" x14ac:dyDescent="0.3">
      <c r="A102" s="275"/>
      <c r="B102" s="272"/>
      <c r="C102" s="128" t="s">
        <v>43</v>
      </c>
      <c r="D102" s="148">
        <v>0</v>
      </c>
      <c r="E102" s="148">
        <v>0</v>
      </c>
      <c r="F102" s="148">
        <v>0</v>
      </c>
      <c r="G102" s="198">
        <f t="shared" si="19"/>
        <v>0</v>
      </c>
      <c r="H102" s="148">
        <v>0</v>
      </c>
      <c r="I102" s="148">
        <v>0</v>
      </c>
      <c r="J102" s="148">
        <v>0</v>
      </c>
      <c r="K102" s="148">
        <v>0</v>
      </c>
      <c r="L102" s="148">
        <v>0</v>
      </c>
      <c r="M102" s="148">
        <v>0</v>
      </c>
      <c r="N102" s="198">
        <f t="shared" si="20"/>
        <v>0</v>
      </c>
      <c r="O102" s="148">
        <v>0</v>
      </c>
      <c r="P102" s="148">
        <v>0</v>
      </c>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0"/>
      <c r="AO102" s="140"/>
      <c r="AP102" s="140"/>
      <c r="AQ102" s="140"/>
      <c r="AR102" s="140"/>
      <c r="AS102" s="140"/>
      <c r="AT102" s="140"/>
      <c r="AU102" s="140"/>
      <c r="AV102" s="140"/>
      <c r="AW102" s="140"/>
      <c r="AX102" s="140"/>
      <c r="AY102" s="140"/>
      <c r="AZ102" s="140"/>
      <c r="BA102" s="140"/>
      <c r="BB102" s="140"/>
      <c r="BC102" s="140"/>
      <c r="BD102" s="140"/>
      <c r="BE102" s="140"/>
      <c r="BF102" s="140"/>
      <c r="BG102" s="140"/>
      <c r="BH102" s="140"/>
      <c r="BI102" s="140"/>
      <c r="BJ102" s="140"/>
      <c r="BK102" s="140"/>
      <c r="BL102" s="140"/>
      <c r="BM102" s="140"/>
      <c r="BN102" s="140"/>
      <c r="BO102" s="140"/>
      <c r="BP102" s="140"/>
      <c r="BQ102" s="140"/>
      <c r="BR102" s="140"/>
      <c r="BS102" s="140"/>
      <c r="BT102" s="140"/>
      <c r="BU102" s="140"/>
      <c r="BV102" s="140"/>
      <c r="BW102" s="140"/>
      <c r="BX102" s="140"/>
      <c r="BY102" s="140"/>
      <c r="BZ102" s="140"/>
      <c r="CA102" s="140"/>
      <c r="CB102" s="140"/>
      <c r="CC102" s="140"/>
      <c r="CD102" s="140"/>
      <c r="CE102" s="140"/>
      <c r="CF102" s="140"/>
      <c r="CG102" s="140"/>
      <c r="CH102" s="140"/>
      <c r="CI102" s="140"/>
      <c r="CJ102" s="140"/>
      <c r="CK102" s="140"/>
      <c r="CL102" s="140"/>
      <c r="CM102" s="140"/>
      <c r="CN102" s="140"/>
      <c r="CO102" s="140"/>
      <c r="CP102" s="140"/>
      <c r="CQ102" s="140"/>
      <c r="CR102" s="140"/>
      <c r="CS102" s="140"/>
      <c r="CT102" s="140"/>
      <c r="CU102" s="140"/>
      <c r="CV102" s="140"/>
      <c r="CW102" s="140"/>
      <c r="CX102" s="140"/>
      <c r="CY102" s="140"/>
      <c r="CZ102" s="140"/>
      <c r="DA102" s="140"/>
      <c r="DB102" s="140"/>
      <c r="DC102" s="140"/>
      <c r="DD102" s="140"/>
      <c r="DE102" s="140"/>
      <c r="DF102" s="140"/>
      <c r="DG102" s="140"/>
      <c r="DH102" s="140"/>
      <c r="DI102" s="140"/>
      <c r="DJ102" s="140"/>
      <c r="DK102" s="140"/>
      <c r="DL102" s="140"/>
      <c r="DM102" s="140"/>
    </row>
    <row r="103" spans="1:117" s="77" customFormat="1" ht="50.95" customHeight="1" x14ac:dyDescent="0.3">
      <c r="A103" s="275"/>
      <c r="B103" s="272"/>
      <c r="C103" s="128" t="s">
        <v>315</v>
      </c>
      <c r="D103" s="148">
        <v>0</v>
      </c>
      <c r="E103" s="148">
        <v>0</v>
      </c>
      <c r="F103" s="148">
        <v>0</v>
      </c>
      <c r="G103" s="198">
        <f t="shared" si="19"/>
        <v>0</v>
      </c>
      <c r="H103" s="148">
        <v>0</v>
      </c>
      <c r="I103" s="148">
        <v>0</v>
      </c>
      <c r="J103" s="148">
        <v>0</v>
      </c>
      <c r="K103" s="148">
        <v>0</v>
      </c>
      <c r="L103" s="148">
        <v>0</v>
      </c>
      <c r="M103" s="148">
        <v>0</v>
      </c>
      <c r="N103" s="198">
        <f t="shared" si="20"/>
        <v>0</v>
      </c>
      <c r="O103" s="148">
        <v>0</v>
      </c>
      <c r="P103" s="148">
        <v>0</v>
      </c>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140"/>
      <c r="AL103" s="140"/>
      <c r="AM103" s="140"/>
      <c r="AN103" s="140"/>
      <c r="AO103" s="140"/>
      <c r="AP103" s="140"/>
      <c r="AQ103" s="140"/>
      <c r="AR103" s="140"/>
      <c r="AS103" s="140"/>
      <c r="AT103" s="140"/>
      <c r="AU103" s="140"/>
      <c r="AV103" s="140"/>
      <c r="AW103" s="140"/>
      <c r="AX103" s="140"/>
      <c r="AY103" s="140"/>
      <c r="AZ103" s="140"/>
      <c r="BA103" s="140"/>
      <c r="BB103" s="140"/>
      <c r="BC103" s="140"/>
      <c r="BD103" s="140"/>
      <c r="BE103" s="140"/>
      <c r="BF103" s="140"/>
      <c r="BG103" s="140"/>
      <c r="BH103" s="140"/>
      <c r="BI103" s="140"/>
      <c r="BJ103" s="140"/>
      <c r="BK103" s="140"/>
      <c r="BL103" s="140"/>
      <c r="BM103" s="140"/>
      <c r="BN103" s="140"/>
      <c r="BO103" s="140"/>
      <c r="BP103" s="140"/>
      <c r="BQ103" s="140"/>
      <c r="BR103" s="140"/>
      <c r="BS103" s="140"/>
      <c r="BT103" s="140"/>
      <c r="BU103" s="140"/>
      <c r="BV103" s="140"/>
      <c r="BW103" s="140"/>
      <c r="BX103" s="140"/>
      <c r="BY103" s="140"/>
      <c r="BZ103" s="140"/>
      <c r="CA103" s="140"/>
      <c r="CB103" s="140"/>
      <c r="CC103" s="140"/>
      <c r="CD103" s="140"/>
      <c r="CE103" s="140"/>
      <c r="CF103" s="140"/>
      <c r="CG103" s="140"/>
      <c r="CH103" s="140"/>
      <c r="CI103" s="140"/>
      <c r="CJ103" s="140"/>
      <c r="CK103" s="140"/>
      <c r="CL103" s="140"/>
      <c r="CM103" s="140"/>
      <c r="CN103" s="140"/>
      <c r="CO103" s="140"/>
      <c r="CP103" s="140"/>
      <c r="CQ103" s="140"/>
      <c r="CR103" s="140"/>
      <c r="CS103" s="140"/>
      <c r="CT103" s="140"/>
      <c r="CU103" s="140"/>
      <c r="CV103" s="140"/>
      <c r="CW103" s="140"/>
      <c r="CX103" s="140"/>
      <c r="CY103" s="140"/>
      <c r="CZ103" s="140"/>
      <c r="DA103" s="140"/>
      <c r="DB103" s="140"/>
      <c r="DC103" s="140"/>
      <c r="DD103" s="140"/>
      <c r="DE103" s="140"/>
      <c r="DF103" s="140"/>
      <c r="DG103" s="140"/>
      <c r="DH103" s="140"/>
      <c r="DI103" s="140"/>
      <c r="DJ103" s="140"/>
      <c r="DK103" s="140"/>
      <c r="DL103" s="140"/>
      <c r="DM103" s="140"/>
    </row>
    <row r="104" spans="1:117" s="77" customFormat="1" ht="15.55" x14ac:dyDescent="0.3">
      <c r="A104" s="276"/>
      <c r="B104" s="273"/>
      <c r="C104" s="180" t="s">
        <v>147</v>
      </c>
      <c r="D104" s="181">
        <f>SUM(D93:D103)</f>
        <v>0</v>
      </c>
      <c r="E104" s="181">
        <f t="shared" ref="E104:P104" si="21">SUM(E93:E103)</f>
        <v>0</v>
      </c>
      <c r="F104" s="181">
        <f t="shared" si="21"/>
        <v>0</v>
      </c>
      <c r="G104" s="181">
        <f t="shared" si="21"/>
        <v>0</v>
      </c>
      <c r="H104" s="181">
        <f t="shared" si="21"/>
        <v>0</v>
      </c>
      <c r="I104" s="181">
        <f t="shared" si="21"/>
        <v>0</v>
      </c>
      <c r="J104" s="181">
        <f t="shared" si="21"/>
        <v>0</v>
      </c>
      <c r="K104" s="181">
        <f t="shared" si="21"/>
        <v>0</v>
      </c>
      <c r="L104" s="181">
        <f t="shared" si="21"/>
        <v>0</v>
      </c>
      <c r="M104" s="181">
        <f t="shared" si="21"/>
        <v>0</v>
      </c>
      <c r="N104" s="181">
        <f t="shared" si="21"/>
        <v>0</v>
      </c>
      <c r="O104" s="181">
        <f t="shared" si="21"/>
        <v>0</v>
      </c>
      <c r="P104" s="181">
        <f t="shared" si="21"/>
        <v>0</v>
      </c>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0"/>
      <c r="AP104" s="140"/>
      <c r="AQ104" s="140"/>
      <c r="AR104" s="140"/>
      <c r="AS104" s="140"/>
      <c r="AT104" s="140"/>
      <c r="AU104" s="140"/>
      <c r="AV104" s="140"/>
      <c r="AW104" s="140"/>
      <c r="AX104" s="140"/>
      <c r="AY104" s="140"/>
      <c r="AZ104" s="140"/>
      <c r="BA104" s="140"/>
      <c r="BB104" s="140"/>
      <c r="BC104" s="140"/>
      <c r="BD104" s="140"/>
      <c r="BE104" s="140"/>
      <c r="BF104" s="140"/>
      <c r="BG104" s="140"/>
      <c r="BH104" s="140"/>
      <c r="BI104" s="140"/>
      <c r="BJ104" s="140"/>
      <c r="BK104" s="140"/>
      <c r="BL104" s="140"/>
      <c r="BM104" s="140"/>
      <c r="BN104" s="140"/>
      <c r="BO104" s="140"/>
      <c r="BP104" s="140"/>
      <c r="BQ104" s="140"/>
      <c r="BR104" s="140"/>
      <c r="BS104" s="140"/>
      <c r="BT104" s="140"/>
      <c r="BU104" s="140"/>
      <c r="BV104" s="140"/>
      <c r="BW104" s="140"/>
      <c r="BX104" s="140"/>
      <c r="BY104" s="140"/>
      <c r="BZ104" s="140"/>
      <c r="CA104" s="140"/>
      <c r="CB104" s="140"/>
      <c r="CC104" s="140"/>
      <c r="CD104" s="140"/>
      <c r="CE104" s="140"/>
      <c r="CF104" s="140"/>
      <c r="CG104" s="140"/>
      <c r="CH104" s="140"/>
      <c r="CI104" s="140"/>
      <c r="CJ104" s="140"/>
      <c r="CK104" s="140"/>
      <c r="CL104" s="140"/>
      <c r="CM104" s="140"/>
      <c r="CN104" s="140"/>
      <c r="CO104" s="140"/>
      <c r="CP104" s="140"/>
      <c r="CQ104" s="140"/>
      <c r="CR104" s="140"/>
      <c r="CS104" s="140"/>
      <c r="CT104" s="140"/>
      <c r="CU104" s="140"/>
      <c r="CV104" s="140"/>
      <c r="CW104" s="140"/>
      <c r="CX104" s="140"/>
      <c r="CY104" s="140"/>
      <c r="CZ104" s="140"/>
      <c r="DA104" s="140"/>
      <c r="DB104" s="140"/>
      <c r="DC104" s="140"/>
      <c r="DD104" s="140"/>
      <c r="DE104" s="140"/>
      <c r="DF104" s="140"/>
      <c r="DG104" s="140"/>
      <c r="DH104" s="140"/>
      <c r="DI104" s="140"/>
      <c r="DJ104" s="140"/>
      <c r="DK104" s="140"/>
      <c r="DL104" s="140"/>
      <c r="DM104" s="140"/>
    </row>
    <row r="105" spans="1:117" s="77" customFormat="1" ht="31.05" x14ac:dyDescent="0.3">
      <c r="A105" s="129">
        <v>10</v>
      </c>
      <c r="B105" s="130" t="s">
        <v>266</v>
      </c>
      <c r="C105" s="128" t="s">
        <v>267</v>
      </c>
      <c r="D105" s="148">
        <v>0</v>
      </c>
      <c r="E105" s="148">
        <v>0</v>
      </c>
      <c r="F105" s="148">
        <v>0</v>
      </c>
      <c r="G105" s="198">
        <f t="shared" si="19"/>
        <v>0</v>
      </c>
      <c r="H105" s="148">
        <v>16.553908139999997</v>
      </c>
      <c r="I105" s="148">
        <v>14.907369459999996</v>
      </c>
      <c r="J105" s="148">
        <v>0.14243306</v>
      </c>
      <c r="K105" s="148">
        <v>0.14933425</v>
      </c>
      <c r="L105" s="148">
        <v>0</v>
      </c>
      <c r="M105" s="148">
        <v>1.3547713699999999</v>
      </c>
      <c r="N105" s="198">
        <f t="shared" si="20"/>
        <v>1.5041056199999998</v>
      </c>
      <c r="O105" s="148">
        <v>4.9360863700000008</v>
      </c>
      <c r="P105" s="148">
        <v>0</v>
      </c>
      <c r="Q105" s="140"/>
      <c r="R105" s="140"/>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140"/>
      <c r="AO105" s="140"/>
      <c r="AP105" s="140"/>
      <c r="AQ105" s="140"/>
      <c r="AR105" s="140"/>
      <c r="AS105" s="140"/>
      <c r="AT105" s="140"/>
      <c r="AU105" s="140"/>
      <c r="AV105" s="140"/>
      <c r="AW105" s="140"/>
      <c r="AX105" s="140"/>
      <c r="AY105" s="140"/>
      <c r="AZ105" s="140"/>
      <c r="BA105" s="140"/>
      <c r="BB105" s="140"/>
      <c r="BC105" s="140"/>
      <c r="BD105" s="140"/>
      <c r="BE105" s="140"/>
      <c r="BF105" s="140"/>
      <c r="BG105" s="140"/>
      <c r="BH105" s="140"/>
      <c r="BI105" s="140"/>
      <c r="BJ105" s="140"/>
      <c r="BK105" s="140"/>
      <c r="BL105" s="140"/>
      <c r="BM105" s="140"/>
      <c r="BN105" s="140"/>
      <c r="BO105" s="140"/>
      <c r="BP105" s="140"/>
      <c r="BQ105" s="140"/>
      <c r="BR105" s="140"/>
      <c r="BS105" s="140"/>
      <c r="BT105" s="140"/>
      <c r="BU105" s="140"/>
      <c r="BV105" s="140"/>
      <c r="BW105" s="140"/>
      <c r="BX105" s="140"/>
      <c r="BY105" s="140"/>
      <c r="BZ105" s="140"/>
      <c r="CA105" s="140"/>
      <c r="CB105" s="140"/>
      <c r="CC105" s="140"/>
      <c r="CD105" s="140"/>
      <c r="CE105" s="140"/>
      <c r="CF105" s="140"/>
      <c r="CG105" s="140"/>
      <c r="CH105" s="140"/>
      <c r="CI105" s="140"/>
      <c r="CJ105" s="140"/>
      <c r="CK105" s="140"/>
      <c r="CL105" s="140"/>
      <c r="CM105" s="140"/>
      <c r="CN105" s="140"/>
      <c r="CO105" s="140"/>
      <c r="CP105" s="140"/>
      <c r="CQ105" s="140"/>
      <c r="CR105" s="140"/>
      <c r="CS105" s="140"/>
      <c r="CT105" s="140"/>
      <c r="CU105" s="140"/>
      <c r="CV105" s="140"/>
      <c r="CW105" s="140"/>
      <c r="CX105" s="140"/>
      <c r="CY105" s="140"/>
      <c r="CZ105" s="140"/>
      <c r="DA105" s="140"/>
      <c r="DB105" s="140"/>
      <c r="DC105" s="140"/>
      <c r="DD105" s="140"/>
      <c r="DE105" s="140"/>
      <c r="DF105" s="140"/>
      <c r="DG105" s="140"/>
      <c r="DH105" s="140"/>
      <c r="DI105" s="140"/>
      <c r="DJ105" s="140"/>
      <c r="DK105" s="140"/>
      <c r="DL105" s="140"/>
      <c r="DM105" s="140"/>
    </row>
    <row r="106" spans="1:117" s="77" customFormat="1" ht="263.64999999999998" x14ac:dyDescent="0.3">
      <c r="A106" s="278">
        <v>11</v>
      </c>
      <c r="B106" s="271" t="s">
        <v>272</v>
      </c>
      <c r="C106" s="128" t="s">
        <v>330</v>
      </c>
      <c r="D106" s="148">
        <v>0</v>
      </c>
      <c r="E106" s="148">
        <v>0</v>
      </c>
      <c r="F106" s="148">
        <v>0</v>
      </c>
      <c r="G106" s="198">
        <f t="shared" si="19"/>
        <v>0</v>
      </c>
      <c r="H106" s="148">
        <v>4.8388856500000008</v>
      </c>
      <c r="I106" s="148">
        <v>4.8388856500000008</v>
      </c>
      <c r="J106" s="148">
        <v>0</v>
      </c>
      <c r="K106" s="148">
        <v>0</v>
      </c>
      <c r="L106" s="148">
        <v>0</v>
      </c>
      <c r="M106" s="148">
        <v>0</v>
      </c>
      <c r="N106" s="198">
        <f t="shared" si="20"/>
        <v>0</v>
      </c>
      <c r="O106" s="148">
        <v>7.3189229999999998</v>
      </c>
      <c r="P106" s="148">
        <v>0</v>
      </c>
      <c r="Q106" s="140"/>
      <c r="R106" s="140"/>
      <c r="S106" s="140"/>
      <c r="T106" s="140"/>
      <c r="U106" s="140"/>
      <c r="V106" s="140"/>
      <c r="W106" s="140"/>
      <c r="X106" s="140"/>
      <c r="Y106" s="140"/>
      <c r="Z106" s="140"/>
      <c r="AA106" s="140"/>
      <c r="AB106" s="140"/>
      <c r="AC106" s="140"/>
      <c r="AD106" s="140"/>
      <c r="AE106" s="140"/>
      <c r="AF106" s="140"/>
      <c r="AG106" s="140"/>
      <c r="AH106" s="140"/>
      <c r="AI106" s="140"/>
      <c r="AJ106" s="140"/>
      <c r="AK106" s="140"/>
      <c r="AL106" s="140"/>
      <c r="AM106" s="140"/>
      <c r="AN106" s="140"/>
      <c r="AO106" s="140"/>
      <c r="AP106" s="140"/>
      <c r="AQ106" s="140"/>
      <c r="AR106" s="140"/>
      <c r="AS106" s="140"/>
      <c r="AT106" s="140"/>
      <c r="AU106" s="140"/>
      <c r="AV106" s="140"/>
      <c r="AW106" s="140"/>
      <c r="AX106" s="140"/>
      <c r="AY106" s="140"/>
      <c r="AZ106" s="140"/>
      <c r="BA106" s="140"/>
      <c r="BB106" s="140"/>
      <c r="BC106" s="140"/>
      <c r="BD106" s="140"/>
      <c r="BE106" s="140"/>
      <c r="BF106" s="140"/>
      <c r="BG106" s="140"/>
      <c r="BH106" s="140"/>
      <c r="BI106" s="140"/>
      <c r="BJ106" s="140"/>
      <c r="BK106" s="140"/>
      <c r="BL106" s="140"/>
      <c r="BM106" s="140"/>
      <c r="BN106" s="140"/>
      <c r="BO106" s="140"/>
      <c r="BP106" s="140"/>
      <c r="BQ106" s="140"/>
      <c r="BR106" s="140"/>
      <c r="BS106" s="140"/>
      <c r="BT106" s="140"/>
      <c r="BU106" s="140"/>
      <c r="BV106" s="140"/>
      <c r="BW106" s="140"/>
      <c r="BX106" s="140"/>
      <c r="BY106" s="140"/>
      <c r="BZ106" s="140"/>
      <c r="CA106" s="140"/>
      <c r="CB106" s="140"/>
      <c r="CC106" s="140"/>
      <c r="CD106" s="140"/>
      <c r="CE106" s="140"/>
      <c r="CF106" s="140"/>
      <c r="CG106" s="140"/>
      <c r="CH106" s="140"/>
      <c r="CI106" s="140"/>
      <c r="CJ106" s="140"/>
      <c r="CK106" s="140"/>
      <c r="CL106" s="140"/>
      <c r="CM106" s="140"/>
      <c r="CN106" s="140"/>
      <c r="CO106" s="140"/>
      <c r="CP106" s="140"/>
      <c r="CQ106" s="140"/>
      <c r="CR106" s="140"/>
      <c r="CS106" s="140"/>
      <c r="CT106" s="140"/>
      <c r="CU106" s="140"/>
      <c r="CV106" s="140"/>
      <c r="CW106" s="140"/>
      <c r="CX106" s="140"/>
      <c r="CY106" s="140"/>
      <c r="CZ106" s="140"/>
      <c r="DA106" s="140"/>
      <c r="DB106" s="140"/>
      <c r="DC106" s="140"/>
      <c r="DD106" s="140"/>
      <c r="DE106" s="140"/>
      <c r="DF106" s="140"/>
      <c r="DG106" s="140"/>
      <c r="DH106" s="140"/>
      <c r="DI106" s="140"/>
      <c r="DJ106" s="140"/>
      <c r="DK106" s="140"/>
      <c r="DL106" s="140"/>
      <c r="DM106" s="140"/>
    </row>
    <row r="107" spans="1:117" s="77" customFormat="1" ht="121.75" customHeight="1" x14ac:dyDescent="0.3">
      <c r="A107" s="279"/>
      <c r="B107" s="272"/>
      <c r="C107" s="128" t="s">
        <v>319</v>
      </c>
      <c r="D107" s="148">
        <v>0</v>
      </c>
      <c r="E107" s="148">
        <v>0</v>
      </c>
      <c r="F107" s="148">
        <v>0</v>
      </c>
      <c r="G107" s="198">
        <f t="shared" si="19"/>
        <v>0</v>
      </c>
      <c r="H107" s="148">
        <v>0</v>
      </c>
      <c r="I107" s="148">
        <v>0</v>
      </c>
      <c r="J107" s="148">
        <v>0</v>
      </c>
      <c r="K107" s="148">
        <v>0</v>
      </c>
      <c r="L107" s="148">
        <v>0</v>
      </c>
      <c r="M107" s="148">
        <v>0</v>
      </c>
      <c r="N107" s="198">
        <f t="shared" si="20"/>
        <v>0</v>
      </c>
      <c r="O107" s="148">
        <v>0</v>
      </c>
      <c r="P107" s="148">
        <v>0</v>
      </c>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0"/>
      <c r="AL107" s="140"/>
      <c r="AM107" s="140"/>
      <c r="AN107" s="140"/>
      <c r="AO107" s="140"/>
      <c r="AP107" s="140"/>
      <c r="AQ107" s="140"/>
      <c r="AR107" s="140"/>
      <c r="AS107" s="140"/>
      <c r="AT107" s="140"/>
      <c r="AU107" s="140"/>
      <c r="AV107" s="140"/>
      <c r="AW107" s="140"/>
      <c r="AX107" s="140"/>
      <c r="AY107" s="140"/>
      <c r="AZ107" s="140"/>
      <c r="BA107" s="140"/>
      <c r="BB107" s="140"/>
      <c r="BC107" s="140"/>
      <c r="BD107" s="140"/>
      <c r="BE107" s="140"/>
      <c r="BF107" s="140"/>
      <c r="BG107" s="140"/>
      <c r="BH107" s="140"/>
      <c r="BI107" s="140"/>
      <c r="BJ107" s="140"/>
      <c r="BK107" s="140"/>
      <c r="BL107" s="140"/>
      <c r="BM107" s="140"/>
      <c r="BN107" s="140"/>
      <c r="BO107" s="140"/>
      <c r="BP107" s="140"/>
      <c r="BQ107" s="140"/>
      <c r="BR107" s="140"/>
      <c r="BS107" s="140"/>
      <c r="BT107" s="140"/>
      <c r="BU107" s="140"/>
      <c r="BV107" s="140"/>
      <c r="BW107" s="140"/>
      <c r="BX107" s="140"/>
      <c r="BY107" s="140"/>
      <c r="BZ107" s="140"/>
      <c r="CA107" s="140"/>
      <c r="CB107" s="140"/>
      <c r="CC107" s="140"/>
      <c r="CD107" s="140"/>
      <c r="CE107" s="140"/>
      <c r="CF107" s="140"/>
      <c r="CG107" s="140"/>
      <c r="CH107" s="140"/>
      <c r="CI107" s="140"/>
      <c r="CJ107" s="140"/>
      <c r="CK107" s="140"/>
      <c r="CL107" s="140"/>
      <c r="CM107" s="140"/>
      <c r="CN107" s="140"/>
      <c r="CO107" s="140"/>
      <c r="CP107" s="140"/>
      <c r="CQ107" s="140"/>
      <c r="CR107" s="140"/>
      <c r="CS107" s="140"/>
      <c r="CT107" s="140"/>
      <c r="CU107" s="140"/>
      <c r="CV107" s="140"/>
      <c r="CW107" s="140"/>
      <c r="CX107" s="140"/>
      <c r="CY107" s="140"/>
      <c r="CZ107" s="140"/>
      <c r="DA107" s="140"/>
      <c r="DB107" s="140"/>
      <c r="DC107" s="140"/>
      <c r="DD107" s="140"/>
      <c r="DE107" s="140"/>
      <c r="DF107" s="140"/>
      <c r="DG107" s="140"/>
      <c r="DH107" s="140"/>
      <c r="DI107" s="140"/>
      <c r="DJ107" s="140"/>
      <c r="DK107" s="140"/>
      <c r="DL107" s="140"/>
      <c r="DM107" s="140"/>
    </row>
    <row r="108" spans="1:117" s="77" customFormat="1" ht="62.05" x14ac:dyDescent="0.3">
      <c r="A108" s="279"/>
      <c r="B108" s="272"/>
      <c r="C108" s="128" t="s">
        <v>32</v>
      </c>
      <c r="D108" s="148">
        <v>0</v>
      </c>
      <c r="E108" s="148">
        <v>0</v>
      </c>
      <c r="F108" s="148">
        <v>0</v>
      </c>
      <c r="G108" s="198">
        <f t="shared" si="19"/>
        <v>0</v>
      </c>
      <c r="H108" s="148">
        <v>0</v>
      </c>
      <c r="I108" s="148">
        <v>0</v>
      </c>
      <c r="J108" s="148">
        <v>0</v>
      </c>
      <c r="K108" s="148">
        <v>0</v>
      </c>
      <c r="L108" s="148">
        <v>0</v>
      </c>
      <c r="M108" s="148">
        <v>0</v>
      </c>
      <c r="N108" s="198">
        <f t="shared" si="20"/>
        <v>0</v>
      </c>
      <c r="O108" s="148">
        <v>0</v>
      </c>
      <c r="P108" s="148">
        <v>0</v>
      </c>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40"/>
      <c r="AM108" s="140"/>
      <c r="AN108" s="140"/>
      <c r="AO108" s="140"/>
      <c r="AP108" s="140"/>
      <c r="AQ108" s="140"/>
      <c r="AR108" s="140"/>
      <c r="AS108" s="140"/>
      <c r="AT108" s="140"/>
      <c r="AU108" s="140"/>
      <c r="AV108" s="140"/>
      <c r="AW108" s="140"/>
      <c r="AX108" s="140"/>
      <c r="AY108" s="140"/>
      <c r="AZ108" s="140"/>
      <c r="BA108" s="140"/>
      <c r="BB108" s="140"/>
      <c r="BC108" s="140"/>
      <c r="BD108" s="140"/>
      <c r="BE108" s="140"/>
      <c r="BF108" s="140"/>
      <c r="BG108" s="140"/>
      <c r="BH108" s="140"/>
      <c r="BI108" s="140"/>
      <c r="BJ108" s="140"/>
      <c r="BK108" s="140"/>
      <c r="BL108" s="140"/>
      <c r="BM108" s="140"/>
      <c r="BN108" s="140"/>
      <c r="BO108" s="140"/>
      <c r="BP108" s="140"/>
      <c r="BQ108" s="140"/>
      <c r="BR108" s="140"/>
      <c r="BS108" s="140"/>
      <c r="BT108" s="140"/>
      <c r="BU108" s="140"/>
      <c r="BV108" s="140"/>
      <c r="BW108" s="140"/>
      <c r="BX108" s="140"/>
      <c r="BY108" s="140"/>
      <c r="BZ108" s="140"/>
      <c r="CA108" s="140"/>
      <c r="CB108" s="140"/>
      <c r="CC108" s="140"/>
      <c r="CD108" s="140"/>
      <c r="CE108" s="140"/>
      <c r="CF108" s="140"/>
      <c r="CG108" s="140"/>
      <c r="CH108" s="140"/>
      <c r="CI108" s="140"/>
      <c r="CJ108" s="140"/>
      <c r="CK108" s="140"/>
      <c r="CL108" s="140"/>
      <c r="CM108" s="140"/>
      <c r="CN108" s="140"/>
      <c r="CO108" s="140"/>
      <c r="CP108" s="140"/>
      <c r="CQ108" s="140"/>
      <c r="CR108" s="140"/>
      <c r="CS108" s="140"/>
      <c r="CT108" s="140"/>
      <c r="CU108" s="140"/>
      <c r="CV108" s="140"/>
      <c r="CW108" s="140"/>
      <c r="CX108" s="140"/>
      <c r="CY108" s="140"/>
      <c r="CZ108" s="140"/>
      <c r="DA108" s="140"/>
      <c r="DB108" s="140"/>
      <c r="DC108" s="140"/>
      <c r="DD108" s="140"/>
      <c r="DE108" s="140"/>
      <c r="DF108" s="140"/>
      <c r="DG108" s="140"/>
      <c r="DH108" s="140"/>
      <c r="DI108" s="140"/>
      <c r="DJ108" s="140"/>
      <c r="DK108" s="140"/>
      <c r="DL108" s="140"/>
      <c r="DM108" s="140"/>
    </row>
    <row r="109" spans="1:117" s="77" customFormat="1" ht="46.55" x14ac:dyDescent="0.3">
      <c r="A109" s="279"/>
      <c r="B109" s="272"/>
      <c r="C109" s="128" t="s">
        <v>33</v>
      </c>
      <c r="D109" s="148">
        <v>0</v>
      </c>
      <c r="E109" s="148">
        <v>0</v>
      </c>
      <c r="F109" s="148">
        <v>0</v>
      </c>
      <c r="G109" s="198">
        <f t="shared" si="19"/>
        <v>0</v>
      </c>
      <c r="H109" s="148">
        <v>0</v>
      </c>
      <c r="I109" s="148">
        <v>0</v>
      </c>
      <c r="J109" s="148">
        <v>0</v>
      </c>
      <c r="K109" s="148">
        <v>0</v>
      </c>
      <c r="L109" s="148">
        <v>0</v>
      </c>
      <c r="M109" s="148">
        <v>0</v>
      </c>
      <c r="N109" s="198">
        <f t="shared" si="20"/>
        <v>0</v>
      </c>
      <c r="O109" s="148">
        <v>0</v>
      </c>
      <c r="P109" s="148">
        <v>0</v>
      </c>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c r="AP109" s="140"/>
      <c r="AQ109" s="140"/>
      <c r="AR109" s="140"/>
      <c r="AS109" s="140"/>
      <c r="AT109" s="140"/>
      <c r="AU109" s="140"/>
      <c r="AV109" s="140"/>
      <c r="AW109" s="140"/>
      <c r="AX109" s="140"/>
      <c r="AY109" s="140"/>
      <c r="AZ109" s="140"/>
      <c r="BA109" s="140"/>
      <c r="BB109" s="140"/>
      <c r="BC109" s="140"/>
      <c r="BD109" s="140"/>
      <c r="BE109" s="140"/>
      <c r="BF109" s="140"/>
      <c r="BG109" s="140"/>
      <c r="BH109" s="140"/>
      <c r="BI109" s="140"/>
      <c r="BJ109" s="140"/>
      <c r="BK109" s="140"/>
      <c r="BL109" s="140"/>
      <c r="BM109" s="140"/>
      <c r="BN109" s="140"/>
      <c r="BO109" s="140"/>
      <c r="BP109" s="140"/>
      <c r="BQ109" s="140"/>
      <c r="BR109" s="140"/>
      <c r="BS109" s="140"/>
      <c r="BT109" s="140"/>
      <c r="BU109" s="140"/>
      <c r="BV109" s="140"/>
      <c r="BW109" s="140"/>
      <c r="BX109" s="140"/>
      <c r="BY109" s="140"/>
      <c r="BZ109" s="140"/>
      <c r="CA109" s="140"/>
      <c r="CB109" s="140"/>
      <c r="CC109" s="140"/>
      <c r="CD109" s="140"/>
      <c r="CE109" s="140"/>
      <c r="CF109" s="140"/>
      <c r="CG109" s="140"/>
      <c r="CH109" s="140"/>
      <c r="CI109" s="140"/>
      <c r="CJ109" s="140"/>
      <c r="CK109" s="140"/>
      <c r="CL109" s="140"/>
      <c r="CM109" s="140"/>
      <c r="CN109" s="140"/>
      <c r="CO109" s="140"/>
      <c r="CP109" s="140"/>
      <c r="CQ109" s="140"/>
      <c r="CR109" s="140"/>
      <c r="CS109" s="140"/>
      <c r="CT109" s="140"/>
      <c r="CU109" s="140"/>
      <c r="CV109" s="140"/>
      <c r="CW109" s="140"/>
      <c r="CX109" s="140"/>
      <c r="CY109" s="140"/>
      <c r="CZ109" s="140"/>
      <c r="DA109" s="140"/>
      <c r="DB109" s="140"/>
      <c r="DC109" s="140"/>
      <c r="DD109" s="140"/>
      <c r="DE109" s="140"/>
      <c r="DF109" s="140"/>
      <c r="DG109" s="140"/>
      <c r="DH109" s="140"/>
      <c r="DI109" s="140"/>
      <c r="DJ109" s="140"/>
      <c r="DK109" s="140"/>
      <c r="DL109" s="140"/>
      <c r="DM109" s="140"/>
    </row>
    <row r="110" spans="1:117" s="77" customFormat="1" ht="15.55" x14ac:dyDescent="0.3">
      <c r="A110" s="280"/>
      <c r="B110" s="273"/>
      <c r="C110" s="180" t="s">
        <v>147</v>
      </c>
      <c r="D110" s="181">
        <f>SUM(D106:D109)</f>
        <v>0</v>
      </c>
      <c r="E110" s="181">
        <f t="shared" ref="E110:P110" si="22">SUM(E106:E109)</f>
        <v>0</v>
      </c>
      <c r="F110" s="181">
        <f t="shared" si="22"/>
        <v>0</v>
      </c>
      <c r="G110" s="181">
        <f t="shared" si="22"/>
        <v>0</v>
      </c>
      <c r="H110" s="181">
        <f t="shared" si="22"/>
        <v>4.8388856500000008</v>
      </c>
      <c r="I110" s="181">
        <f t="shared" si="22"/>
        <v>4.8388856500000008</v>
      </c>
      <c r="J110" s="181">
        <f t="shared" si="22"/>
        <v>0</v>
      </c>
      <c r="K110" s="181">
        <f t="shared" si="22"/>
        <v>0</v>
      </c>
      <c r="L110" s="181">
        <f t="shared" si="22"/>
        <v>0</v>
      </c>
      <c r="M110" s="181">
        <f t="shared" si="22"/>
        <v>0</v>
      </c>
      <c r="N110" s="181">
        <f t="shared" si="22"/>
        <v>0</v>
      </c>
      <c r="O110" s="181">
        <f t="shared" si="22"/>
        <v>7.3189229999999998</v>
      </c>
      <c r="P110" s="181">
        <f t="shared" si="22"/>
        <v>0</v>
      </c>
      <c r="Q110" s="140"/>
      <c r="R110" s="140"/>
      <c r="S110" s="140"/>
      <c r="T110" s="140"/>
      <c r="U110" s="140"/>
      <c r="V110" s="140"/>
      <c r="W110" s="140"/>
      <c r="X110" s="140"/>
      <c r="Y110" s="140"/>
      <c r="Z110" s="140"/>
      <c r="AA110" s="140"/>
      <c r="AB110" s="140"/>
      <c r="AC110" s="140"/>
      <c r="AD110" s="140"/>
      <c r="AE110" s="140"/>
      <c r="AF110" s="140"/>
      <c r="AG110" s="140"/>
      <c r="AH110" s="140"/>
      <c r="AI110" s="140"/>
      <c r="AJ110" s="140"/>
      <c r="AK110" s="140"/>
      <c r="AL110" s="140"/>
      <c r="AM110" s="140"/>
      <c r="AN110" s="140"/>
      <c r="AO110" s="140"/>
      <c r="AP110" s="140"/>
      <c r="AQ110" s="140"/>
      <c r="AR110" s="140"/>
      <c r="AS110" s="140"/>
      <c r="AT110" s="140"/>
      <c r="AU110" s="140"/>
      <c r="AV110" s="140"/>
      <c r="AW110" s="140"/>
      <c r="AX110" s="140"/>
      <c r="AY110" s="140"/>
      <c r="AZ110" s="140"/>
      <c r="BA110" s="140"/>
      <c r="BB110" s="140"/>
      <c r="BC110" s="140"/>
      <c r="BD110" s="140"/>
      <c r="BE110" s="140"/>
      <c r="BF110" s="140"/>
      <c r="BG110" s="140"/>
      <c r="BH110" s="140"/>
      <c r="BI110" s="140"/>
      <c r="BJ110" s="140"/>
      <c r="BK110" s="140"/>
      <c r="BL110" s="140"/>
      <c r="BM110" s="140"/>
      <c r="BN110" s="140"/>
      <c r="BO110" s="140"/>
      <c r="BP110" s="140"/>
      <c r="BQ110" s="140"/>
      <c r="BR110" s="140"/>
      <c r="BS110" s="140"/>
      <c r="BT110" s="140"/>
      <c r="BU110" s="140"/>
      <c r="BV110" s="140"/>
      <c r="BW110" s="140"/>
      <c r="BX110" s="140"/>
      <c r="BY110" s="140"/>
      <c r="BZ110" s="140"/>
      <c r="CA110" s="140"/>
      <c r="CB110" s="140"/>
      <c r="CC110" s="140"/>
      <c r="CD110" s="140"/>
      <c r="CE110" s="140"/>
      <c r="CF110" s="140"/>
      <c r="CG110" s="140"/>
      <c r="CH110" s="140"/>
      <c r="CI110" s="140"/>
      <c r="CJ110" s="140"/>
      <c r="CK110" s="140"/>
      <c r="CL110" s="140"/>
      <c r="CM110" s="140"/>
      <c r="CN110" s="140"/>
      <c r="CO110" s="140"/>
      <c r="CP110" s="140"/>
      <c r="CQ110" s="140"/>
      <c r="CR110" s="140"/>
      <c r="CS110" s="140"/>
      <c r="CT110" s="140"/>
      <c r="CU110" s="140"/>
      <c r="CV110" s="140"/>
      <c r="CW110" s="140"/>
      <c r="CX110" s="140"/>
      <c r="CY110" s="140"/>
      <c r="CZ110" s="140"/>
      <c r="DA110" s="140"/>
      <c r="DB110" s="140"/>
      <c r="DC110" s="140"/>
      <c r="DD110" s="140"/>
      <c r="DE110" s="140"/>
      <c r="DF110" s="140"/>
      <c r="DG110" s="140"/>
      <c r="DH110" s="140"/>
      <c r="DI110" s="140"/>
      <c r="DJ110" s="140"/>
      <c r="DK110" s="140"/>
      <c r="DL110" s="140"/>
      <c r="DM110" s="140"/>
    </row>
    <row r="111" spans="1:117" s="77" customFormat="1" ht="24.8" customHeight="1" x14ac:dyDescent="0.3">
      <c r="A111" s="131"/>
      <c r="B111" s="132"/>
      <c r="C111" s="133" t="s">
        <v>182</v>
      </c>
      <c r="D111" s="182">
        <f>D47+D60+D62+D69+D76+D83+D87+D92+D104+D105+D110</f>
        <v>6</v>
      </c>
      <c r="E111" s="182">
        <f t="shared" ref="E111:P111" si="23">E47+E60+E62+E69+E76+E83+E87+E92+E104+E105+E110</f>
        <v>124.5</v>
      </c>
      <c r="F111" s="182">
        <f t="shared" si="23"/>
        <v>216</v>
      </c>
      <c r="G111" s="182">
        <f t="shared" si="23"/>
        <v>340.5</v>
      </c>
      <c r="H111" s="182">
        <f t="shared" si="23"/>
        <v>1135.8178103400003</v>
      </c>
      <c r="I111" s="182">
        <f t="shared" si="23"/>
        <v>1128.7805423699999</v>
      </c>
      <c r="J111" s="182">
        <f t="shared" si="23"/>
        <v>2.04356377</v>
      </c>
      <c r="K111" s="182">
        <f t="shared" si="23"/>
        <v>3.5150168899999996</v>
      </c>
      <c r="L111" s="182">
        <f t="shared" si="23"/>
        <v>0</v>
      </c>
      <c r="M111" s="182">
        <f t="shared" si="23"/>
        <v>1.47868731</v>
      </c>
      <c r="N111" s="182">
        <f t="shared" si="23"/>
        <v>4.9937041999999998</v>
      </c>
      <c r="O111" s="182">
        <f t="shared" si="23"/>
        <v>109.41337974</v>
      </c>
      <c r="P111" s="182">
        <f t="shared" si="23"/>
        <v>0</v>
      </c>
      <c r="Q111" s="140"/>
      <c r="R111" s="140"/>
      <c r="S111" s="140"/>
      <c r="T111" s="140"/>
      <c r="U111" s="140"/>
      <c r="V111" s="140"/>
      <c r="W111" s="140"/>
      <c r="X111" s="140"/>
      <c r="Y111" s="140"/>
      <c r="Z111" s="140"/>
      <c r="AA111" s="140"/>
      <c r="AB111" s="140"/>
      <c r="AC111" s="140"/>
      <c r="AD111" s="140"/>
      <c r="AE111" s="140"/>
      <c r="AF111" s="140"/>
      <c r="AG111" s="140"/>
      <c r="AH111" s="140"/>
      <c r="AI111" s="140"/>
      <c r="AJ111" s="140"/>
      <c r="AK111" s="140"/>
      <c r="AL111" s="140"/>
      <c r="AM111" s="140"/>
      <c r="AN111" s="140"/>
      <c r="AO111" s="140"/>
      <c r="AP111" s="140"/>
      <c r="AQ111" s="140"/>
      <c r="AR111" s="140"/>
      <c r="AS111" s="140"/>
      <c r="AT111" s="140"/>
      <c r="AU111" s="140"/>
      <c r="AV111" s="140"/>
      <c r="AW111" s="140"/>
      <c r="AX111" s="140"/>
      <c r="AY111" s="140"/>
      <c r="AZ111" s="140"/>
      <c r="BA111" s="140"/>
      <c r="BB111" s="140"/>
      <c r="BC111" s="140"/>
      <c r="BD111" s="140"/>
      <c r="BE111" s="140"/>
      <c r="BF111" s="140"/>
      <c r="BG111" s="140"/>
      <c r="BH111" s="140"/>
      <c r="BI111" s="140"/>
      <c r="BJ111" s="140"/>
      <c r="BK111" s="140"/>
      <c r="BL111" s="140"/>
      <c r="BM111" s="140"/>
      <c r="BN111" s="140"/>
      <c r="BO111" s="140"/>
      <c r="BP111" s="140"/>
      <c r="BQ111" s="140"/>
      <c r="BR111" s="140"/>
      <c r="BS111" s="140"/>
      <c r="BT111" s="140"/>
      <c r="BU111" s="140"/>
      <c r="BV111" s="140"/>
      <c r="BW111" s="140"/>
      <c r="BX111" s="140"/>
      <c r="BY111" s="140"/>
      <c r="BZ111" s="140"/>
      <c r="CA111" s="140"/>
      <c r="CB111" s="140"/>
      <c r="CC111" s="140"/>
      <c r="CD111" s="140"/>
      <c r="CE111" s="140"/>
      <c r="CF111" s="140"/>
      <c r="CG111" s="140"/>
      <c r="CH111" s="140"/>
      <c r="CI111" s="140"/>
      <c r="CJ111" s="140"/>
      <c r="CK111" s="140"/>
      <c r="CL111" s="140"/>
      <c r="CM111" s="140"/>
      <c r="CN111" s="140"/>
      <c r="CO111" s="140"/>
      <c r="CP111" s="140"/>
      <c r="CQ111" s="140"/>
      <c r="CR111" s="140"/>
      <c r="CS111" s="140"/>
      <c r="CT111" s="140"/>
      <c r="CU111" s="140"/>
      <c r="CV111" s="140"/>
      <c r="CW111" s="140"/>
      <c r="CX111" s="140"/>
      <c r="CY111" s="140"/>
      <c r="CZ111" s="140"/>
      <c r="DA111" s="140"/>
      <c r="DB111" s="140"/>
      <c r="DC111" s="140"/>
      <c r="DD111" s="140"/>
      <c r="DE111" s="140"/>
      <c r="DF111" s="140"/>
      <c r="DG111" s="140"/>
      <c r="DH111" s="140"/>
      <c r="DI111" s="140"/>
      <c r="DJ111" s="140"/>
      <c r="DK111" s="140"/>
      <c r="DL111" s="140"/>
      <c r="DM111" s="140"/>
    </row>
    <row r="112" spans="1:117" s="77" customFormat="1" ht="17.2" x14ac:dyDescent="0.3">
      <c r="A112" s="116" t="s">
        <v>127</v>
      </c>
      <c r="B112" s="63"/>
      <c r="C112" s="74"/>
      <c r="D112" s="118"/>
      <c r="E112" s="118"/>
      <c r="F112" s="118"/>
      <c r="G112" s="118"/>
      <c r="H112" s="118"/>
      <c r="I112" s="118"/>
      <c r="J112" s="118"/>
      <c r="K112" s="118"/>
      <c r="L112" s="118"/>
      <c r="M112" s="118"/>
      <c r="N112" s="118"/>
      <c r="O112" s="118"/>
      <c r="P112" s="118"/>
      <c r="Q112" s="140"/>
      <c r="R112" s="140"/>
      <c r="S112" s="140"/>
      <c r="T112" s="140"/>
      <c r="U112" s="140"/>
      <c r="V112" s="140"/>
      <c r="W112" s="140"/>
      <c r="X112" s="140"/>
      <c r="Y112" s="140"/>
      <c r="Z112" s="140"/>
      <c r="AA112" s="140"/>
      <c r="AB112" s="140"/>
      <c r="AC112" s="140"/>
      <c r="AD112" s="140"/>
      <c r="AE112" s="140"/>
      <c r="AF112" s="140"/>
      <c r="AG112" s="140"/>
      <c r="AH112" s="140"/>
      <c r="AI112" s="140"/>
      <c r="AJ112" s="140"/>
      <c r="AK112" s="140"/>
      <c r="AL112" s="140"/>
      <c r="AM112" s="140"/>
      <c r="AN112" s="140"/>
      <c r="AO112" s="140"/>
      <c r="AP112" s="140"/>
      <c r="AQ112" s="140"/>
      <c r="AR112" s="140"/>
      <c r="AS112" s="140"/>
      <c r="AT112" s="140"/>
      <c r="AU112" s="140"/>
      <c r="AV112" s="140"/>
      <c r="AW112" s="140"/>
      <c r="AX112" s="140"/>
      <c r="AY112" s="140"/>
      <c r="AZ112" s="140"/>
      <c r="BA112" s="140"/>
      <c r="BB112" s="140"/>
      <c r="BC112" s="140"/>
      <c r="BD112" s="140"/>
      <c r="BE112" s="140"/>
      <c r="BF112" s="140"/>
      <c r="BG112" s="140"/>
      <c r="BH112" s="140"/>
      <c r="BI112" s="140"/>
      <c r="BJ112" s="140"/>
      <c r="BK112" s="140"/>
      <c r="BL112" s="140"/>
      <c r="BM112" s="140"/>
      <c r="BN112" s="140"/>
      <c r="BO112" s="140"/>
      <c r="BP112" s="140"/>
      <c r="BQ112" s="140"/>
      <c r="BR112" s="140"/>
      <c r="BS112" s="140"/>
      <c r="BT112" s="140"/>
      <c r="BU112" s="140"/>
      <c r="BV112" s="140"/>
      <c r="BW112" s="140"/>
      <c r="BX112" s="140"/>
      <c r="BY112" s="140"/>
      <c r="BZ112" s="140"/>
      <c r="CA112" s="140"/>
      <c r="CB112" s="140"/>
      <c r="CC112" s="140"/>
      <c r="CD112" s="140"/>
      <c r="CE112" s="140"/>
      <c r="CF112" s="140"/>
      <c r="CG112" s="140"/>
      <c r="CH112" s="140"/>
      <c r="CI112" s="140"/>
      <c r="CJ112" s="140"/>
      <c r="CK112" s="140"/>
      <c r="CL112" s="140"/>
      <c r="CM112" s="140"/>
      <c r="CN112" s="140"/>
      <c r="CO112" s="140"/>
      <c r="CP112" s="140"/>
      <c r="CQ112" s="140"/>
      <c r="CR112" s="140"/>
      <c r="CS112" s="140"/>
      <c r="CT112" s="140"/>
      <c r="CU112" s="140"/>
      <c r="CV112" s="140"/>
      <c r="CW112" s="140"/>
      <c r="CX112" s="140"/>
      <c r="CY112" s="140"/>
      <c r="CZ112" s="140"/>
      <c r="DA112" s="140"/>
      <c r="DB112" s="140"/>
      <c r="DC112" s="140"/>
      <c r="DD112" s="140"/>
      <c r="DE112" s="140"/>
      <c r="DF112" s="140"/>
      <c r="DG112" s="140"/>
      <c r="DH112" s="140"/>
      <c r="DI112" s="140"/>
      <c r="DJ112" s="140"/>
      <c r="DK112" s="140"/>
      <c r="DL112" s="140"/>
      <c r="DM112" s="140"/>
    </row>
    <row r="113" spans="1:117" s="77" customFormat="1" ht="17.2" x14ac:dyDescent="0.3">
      <c r="A113" s="119"/>
      <c r="B113" s="63"/>
      <c r="C113" s="74"/>
      <c r="D113" s="118"/>
      <c r="E113" s="118"/>
      <c r="F113" s="118"/>
      <c r="G113" s="118"/>
      <c r="H113" s="118"/>
      <c r="I113" s="118"/>
      <c r="J113" s="118"/>
      <c r="K113" s="118"/>
      <c r="L113" s="118"/>
      <c r="M113" s="118"/>
      <c r="N113" s="118"/>
      <c r="O113" s="118"/>
      <c r="P113" s="118"/>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c r="AN113" s="140"/>
      <c r="AO113" s="140"/>
      <c r="AP113" s="140"/>
      <c r="AQ113" s="140"/>
      <c r="AR113" s="140"/>
      <c r="AS113" s="140"/>
      <c r="AT113" s="140"/>
      <c r="AU113" s="140"/>
      <c r="AV113" s="140"/>
      <c r="AW113" s="140"/>
      <c r="AX113" s="140"/>
      <c r="AY113" s="140"/>
      <c r="AZ113" s="140"/>
      <c r="BA113" s="140"/>
      <c r="BB113" s="140"/>
      <c r="BC113" s="140"/>
      <c r="BD113" s="140"/>
      <c r="BE113" s="140"/>
      <c r="BF113" s="140"/>
      <c r="BG113" s="140"/>
      <c r="BH113" s="140"/>
      <c r="BI113" s="140"/>
      <c r="BJ113" s="140"/>
      <c r="BK113" s="140"/>
      <c r="BL113" s="140"/>
      <c r="BM113" s="140"/>
      <c r="BN113" s="140"/>
      <c r="BO113" s="140"/>
      <c r="BP113" s="140"/>
      <c r="BQ113" s="140"/>
      <c r="BR113" s="140"/>
      <c r="BS113" s="140"/>
      <c r="BT113" s="140"/>
      <c r="BU113" s="140"/>
      <c r="BV113" s="140"/>
      <c r="BW113" s="140"/>
      <c r="BX113" s="140"/>
      <c r="BY113" s="140"/>
      <c r="BZ113" s="140"/>
      <c r="CA113" s="140"/>
      <c r="CB113" s="140"/>
      <c r="CC113" s="140"/>
      <c r="CD113" s="140"/>
      <c r="CE113" s="140"/>
      <c r="CF113" s="140"/>
      <c r="CG113" s="140"/>
      <c r="CH113" s="140"/>
      <c r="CI113" s="140"/>
      <c r="CJ113" s="140"/>
      <c r="CK113" s="140"/>
      <c r="CL113" s="140"/>
      <c r="CM113" s="140"/>
      <c r="CN113" s="140"/>
      <c r="CO113" s="140"/>
      <c r="CP113" s="140"/>
      <c r="CQ113" s="140"/>
      <c r="CR113" s="140"/>
      <c r="CS113" s="140"/>
      <c r="CT113" s="140"/>
      <c r="CU113" s="140"/>
      <c r="CV113" s="140"/>
      <c r="CW113" s="140"/>
      <c r="CX113" s="140"/>
      <c r="CY113" s="140"/>
      <c r="CZ113" s="140"/>
      <c r="DA113" s="140"/>
      <c r="DB113" s="140"/>
      <c r="DC113" s="140"/>
      <c r="DD113" s="140"/>
      <c r="DE113" s="140"/>
      <c r="DF113" s="140"/>
      <c r="DG113" s="140"/>
      <c r="DH113" s="140"/>
      <c r="DI113" s="140"/>
      <c r="DJ113" s="140"/>
      <c r="DK113" s="140"/>
      <c r="DL113" s="140"/>
      <c r="DM113" s="140"/>
    </row>
    <row r="114" spans="1:117" s="77" customFormat="1" ht="24.8" customHeight="1" x14ac:dyDescent="0.3">
      <c r="A114" s="303" t="s">
        <v>339</v>
      </c>
      <c r="B114" s="304"/>
      <c r="C114" s="304"/>
      <c r="D114" s="304"/>
      <c r="E114" s="304"/>
      <c r="F114" s="304"/>
      <c r="G114" s="304"/>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c r="AP114" s="140"/>
      <c r="AQ114" s="140"/>
      <c r="AR114" s="140"/>
      <c r="AS114" s="140"/>
      <c r="AT114" s="140"/>
      <c r="AU114" s="140"/>
      <c r="AV114" s="140"/>
      <c r="AW114" s="140"/>
      <c r="AX114" s="140"/>
      <c r="AY114" s="140"/>
      <c r="AZ114" s="140"/>
      <c r="BA114" s="140"/>
      <c r="BB114" s="140"/>
      <c r="BC114" s="140"/>
      <c r="BD114" s="140"/>
      <c r="BE114" s="140"/>
      <c r="BF114" s="140"/>
      <c r="BG114" s="140"/>
      <c r="BH114" s="140"/>
      <c r="BI114" s="140"/>
      <c r="BJ114" s="140"/>
      <c r="BK114" s="140"/>
      <c r="BL114" s="140"/>
      <c r="BM114" s="140"/>
      <c r="BN114" s="140"/>
      <c r="BO114" s="140"/>
      <c r="BP114" s="140"/>
      <c r="BQ114" s="140"/>
      <c r="BR114" s="140"/>
      <c r="BS114" s="140"/>
      <c r="BT114" s="140"/>
      <c r="BU114" s="140"/>
      <c r="BV114" s="140"/>
      <c r="BW114" s="140"/>
      <c r="BX114" s="140"/>
      <c r="BY114" s="140"/>
      <c r="BZ114" s="140"/>
      <c r="CA114" s="140"/>
      <c r="CB114" s="140"/>
      <c r="CC114" s="140"/>
      <c r="CD114" s="140"/>
      <c r="CE114" s="140"/>
      <c r="CF114" s="140"/>
      <c r="CG114" s="140"/>
      <c r="CH114" s="140"/>
      <c r="CI114" s="140"/>
      <c r="CJ114" s="140"/>
      <c r="CK114" s="140"/>
      <c r="CL114" s="140"/>
      <c r="CM114" s="140"/>
      <c r="CN114" s="140"/>
      <c r="CO114" s="140"/>
      <c r="CP114" s="140"/>
      <c r="CQ114" s="140"/>
      <c r="CR114" s="140"/>
      <c r="CS114" s="140"/>
      <c r="CT114" s="140"/>
      <c r="CU114" s="140"/>
      <c r="CV114" s="140"/>
      <c r="CW114" s="140"/>
      <c r="CX114" s="140"/>
      <c r="CY114" s="140"/>
      <c r="CZ114" s="140"/>
      <c r="DA114" s="140"/>
      <c r="DB114" s="140"/>
      <c r="DC114" s="140"/>
      <c r="DD114" s="140"/>
      <c r="DE114" s="140"/>
      <c r="DF114" s="140"/>
      <c r="DG114" s="140"/>
      <c r="DH114" s="140"/>
      <c r="DI114" s="140"/>
      <c r="DJ114" s="140"/>
      <c r="DK114" s="140"/>
      <c r="DL114" s="140"/>
      <c r="DM114" s="140"/>
    </row>
    <row r="115" spans="1:117" s="77" customFormat="1" ht="15.55" x14ac:dyDescent="0.3">
      <c r="A115" s="277" t="s">
        <v>284</v>
      </c>
      <c r="B115" s="277"/>
      <c r="C115" s="277"/>
      <c r="D115" s="277"/>
      <c r="E115" s="277"/>
      <c r="F115" s="277"/>
      <c r="G115" s="277"/>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0"/>
      <c r="AL115" s="140"/>
      <c r="AM115" s="140"/>
      <c r="AN115" s="140"/>
      <c r="AO115" s="140"/>
      <c r="AP115" s="140"/>
      <c r="AQ115" s="140"/>
      <c r="AR115" s="140"/>
      <c r="AS115" s="140"/>
      <c r="AT115" s="140"/>
      <c r="AU115" s="140"/>
      <c r="AV115" s="140"/>
      <c r="AW115" s="140"/>
      <c r="AX115" s="140"/>
      <c r="AY115" s="140"/>
      <c r="AZ115" s="140"/>
      <c r="BA115" s="140"/>
      <c r="BB115" s="140"/>
      <c r="BC115" s="140"/>
      <c r="BD115" s="140"/>
      <c r="BE115" s="140"/>
      <c r="BF115" s="140"/>
      <c r="BG115" s="140"/>
      <c r="BH115" s="140"/>
      <c r="BI115" s="140"/>
      <c r="BJ115" s="140"/>
      <c r="BK115" s="140"/>
      <c r="BL115" s="140"/>
      <c r="BM115" s="140"/>
      <c r="BN115" s="140"/>
      <c r="BO115" s="140"/>
      <c r="BP115" s="140"/>
      <c r="BQ115" s="140"/>
      <c r="BR115" s="140"/>
      <c r="BS115" s="140"/>
      <c r="BT115" s="140"/>
      <c r="BU115" s="140"/>
      <c r="BV115" s="140"/>
      <c r="BW115" s="140"/>
      <c r="BX115" s="140"/>
      <c r="BY115" s="140"/>
      <c r="BZ115" s="140"/>
      <c r="CA115" s="140"/>
      <c r="CB115" s="140"/>
      <c r="CC115" s="140"/>
      <c r="CD115" s="140"/>
      <c r="CE115" s="140"/>
      <c r="CF115" s="140"/>
      <c r="CG115" s="140"/>
      <c r="CH115" s="140"/>
      <c r="CI115" s="140"/>
      <c r="CJ115" s="140"/>
      <c r="CK115" s="140"/>
      <c r="CL115" s="140"/>
      <c r="CM115" s="140"/>
      <c r="CN115" s="140"/>
      <c r="CO115" s="140"/>
      <c r="CP115" s="140"/>
      <c r="CQ115" s="140"/>
      <c r="CR115" s="140"/>
      <c r="CS115" s="140"/>
      <c r="CT115" s="140"/>
      <c r="CU115" s="140"/>
      <c r="CV115" s="140"/>
      <c r="CW115" s="140"/>
      <c r="CX115" s="140"/>
      <c r="CY115" s="140"/>
      <c r="CZ115" s="140"/>
      <c r="DA115" s="140"/>
      <c r="DB115" s="140"/>
      <c r="DC115" s="140"/>
      <c r="DD115" s="140"/>
      <c r="DE115" s="140"/>
      <c r="DF115" s="140"/>
      <c r="DG115" s="140"/>
      <c r="DH115" s="140"/>
      <c r="DI115" s="140"/>
      <c r="DJ115" s="140"/>
      <c r="DK115" s="140"/>
      <c r="DL115" s="140"/>
      <c r="DM115" s="140"/>
    </row>
    <row r="116" spans="1:117" s="77" customFormat="1" ht="24.8" customHeight="1" x14ac:dyDescent="0.3">
      <c r="A116" s="236" t="s">
        <v>262</v>
      </c>
      <c r="B116" s="251" t="s">
        <v>221</v>
      </c>
      <c r="C116" s="252"/>
      <c r="D116" s="253"/>
      <c r="E116" s="295" t="s">
        <v>222</v>
      </c>
      <c r="F116" s="296"/>
      <c r="G116" s="297"/>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0"/>
      <c r="AL116" s="140"/>
      <c r="AM116" s="140"/>
      <c r="AN116" s="140"/>
      <c r="AO116" s="140"/>
      <c r="AP116" s="140"/>
      <c r="AQ116" s="140"/>
      <c r="AR116" s="140"/>
      <c r="AS116" s="140"/>
      <c r="AT116" s="140"/>
      <c r="AU116" s="140"/>
      <c r="AV116" s="140"/>
      <c r="AW116" s="140"/>
      <c r="AX116" s="140"/>
      <c r="AY116" s="140"/>
      <c r="AZ116" s="140"/>
      <c r="BA116" s="140"/>
      <c r="BB116" s="140"/>
      <c r="BC116" s="140"/>
      <c r="BD116" s="140"/>
      <c r="BE116" s="140"/>
      <c r="BF116" s="140"/>
      <c r="BG116" s="140"/>
      <c r="BH116" s="140"/>
      <c r="BI116" s="140"/>
      <c r="BJ116" s="140"/>
      <c r="BK116" s="140"/>
      <c r="BL116" s="140"/>
      <c r="BM116" s="140"/>
      <c r="BN116" s="140"/>
      <c r="BO116" s="140"/>
      <c r="BP116" s="140"/>
      <c r="BQ116" s="140"/>
      <c r="BR116" s="140"/>
      <c r="BS116" s="140"/>
      <c r="BT116" s="140"/>
      <c r="BU116" s="140"/>
      <c r="BV116" s="140"/>
      <c r="BW116" s="140"/>
      <c r="BX116" s="140"/>
      <c r="BY116" s="140"/>
      <c r="BZ116" s="140"/>
      <c r="CA116" s="140"/>
      <c r="CB116" s="140"/>
      <c r="CC116" s="140"/>
      <c r="CD116" s="140"/>
      <c r="CE116" s="140"/>
      <c r="CF116" s="140"/>
      <c r="CG116" s="140"/>
      <c r="CH116" s="140"/>
      <c r="CI116" s="140"/>
      <c r="CJ116" s="140"/>
      <c r="CK116" s="140"/>
      <c r="CL116" s="140"/>
      <c r="CM116" s="140"/>
      <c r="CN116" s="140"/>
      <c r="CO116" s="140"/>
      <c r="CP116" s="140"/>
      <c r="CQ116" s="140"/>
      <c r="CR116" s="140"/>
      <c r="CS116" s="140"/>
      <c r="CT116" s="140"/>
      <c r="CU116" s="140"/>
      <c r="CV116" s="140"/>
      <c r="CW116" s="140"/>
      <c r="CX116" s="140"/>
      <c r="CY116" s="140"/>
      <c r="CZ116" s="140"/>
      <c r="DA116" s="140"/>
      <c r="DB116" s="140"/>
      <c r="DC116" s="140"/>
      <c r="DD116" s="140"/>
      <c r="DE116" s="140"/>
      <c r="DF116" s="140"/>
      <c r="DG116" s="140"/>
      <c r="DH116" s="140"/>
      <c r="DI116" s="140"/>
      <c r="DJ116" s="140"/>
      <c r="DK116" s="140"/>
      <c r="DL116" s="140"/>
      <c r="DM116" s="140"/>
    </row>
    <row r="117" spans="1:117" s="77" customFormat="1" ht="24.8" customHeight="1" x14ac:dyDescent="0.3">
      <c r="A117" s="236"/>
      <c r="B117" s="123" t="s">
        <v>185</v>
      </c>
      <c r="C117" s="172" t="s">
        <v>186</v>
      </c>
      <c r="D117" s="173" t="s">
        <v>13</v>
      </c>
      <c r="E117" s="123" t="s">
        <v>185</v>
      </c>
      <c r="F117" s="123" t="s">
        <v>186</v>
      </c>
      <c r="G117" s="173" t="s">
        <v>13</v>
      </c>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c r="AL117" s="140"/>
      <c r="AM117" s="140"/>
      <c r="AN117" s="140"/>
      <c r="AO117" s="140"/>
      <c r="AP117" s="140"/>
      <c r="AQ117" s="140"/>
      <c r="AR117" s="140"/>
      <c r="AS117" s="140"/>
      <c r="AT117" s="140"/>
      <c r="AU117" s="140"/>
      <c r="AV117" s="140"/>
      <c r="AW117" s="140"/>
      <c r="AX117" s="140"/>
      <c r="AY117" s="140"/>
      <c r="AZ117" s="140"/>
      <c r="BA117" s="140"/>
      <c r="BB117" s="140"/>
      <c r="BC117" s="140"/>
      <c r="BD117" s="140"/>
      <c r="BE117" s="140"/>
      <c r="BF117" s="140"/>
      <c r="BG117" s="140"/>
      <c r="BH117" s="140"/>
      <c r="BI117" s="140"/>
      <c r="BJ117" s="140"/>
      <c r="BK117" s="140"/>
      <c r="BL117" s="140"/>
      <c r="BM117" s="140"/>
      <c r="BN117" s="140"/>
      <c r="BO117" s="140"/>
      <c r="BP117" s="140"/>
      <c r="BQ117" s="140"/>
      <c r="BR117" s="140"/>
      <c r="BS117" s="140"/>
      <c r="BT117" s="140"/>
      <c r="BU117" s="140"/>
      <c r="BV117" s="140"/>
      <c r="BW117" s="140"/>
      <c r="BX117" s="140"/>
      <c r="BY117" s="140"/>
      <c r="BZ117" s="140"/>
      <c r="CA117" s="140"/>
      <c r="CB117" s="140"/>
      <c r="CC117" s="140"/>
      <c r="CD117" s="140"/>
      <c r="CE117" s="140"/>
      <c r="CF117" s="140"/>
      <c r="CG117" s="140"/>
      <c r="CH117" s="140"/>
      <c r="CI117" s="140"/>
      <c r="CJ117" s="140"/>
      <c r="CK117" s="140"/>
      <c r="CL117" s="140"/>
      <c r="CM117" s="140"/>
      <c r="CN117" s="140"/>
      <c r="CO117" s="140"/>
      <c r="CP117" s="140"/>
      <c r="CQ117" s="140"/>
      <c r="CR117" s="140"/>
      <c r="CS117" s="140"/>
      <c r="CT117" s="140"/>
      <c r="CU117" s="140"/>
      <c r="CV117" s="140"/>
      <c r="CW117" s="140"/>
      <c r="CX117" s="140"/>
      <c r="CY117" s="140"/>
      <c r="CZ117" s="140"/>
      <c r="DA117" s="140"/>
      <c r="DB117" s="140"/>
      <c r="DC117" s="140"/>
      <c r="DD117" s="140"/>
      <c r="DE117" s="140"/>
      <c r="DF117" s="140"/>
      <c r="DG117" s="140"/>
      <c r="DH117" s="140"/>
      <c r="DI117" s="140"/>
      <c r="DJ117" s="140"/>
      <c r="DK117" s="140"/>
      <c r="DL117" s="140"/>
      <c r="DM117" s="140"/>
    </row>
    <row r="118" spans="1:117" s="77" customFormat="1" ht="15.55" x14ac:dyDescent="0.3">
      <c r="A118" s="66" t="s">
        <v>260</v>
      </c>
      <c r="B118" s="150">
        <v>2</v>
      </c>
      <c r="C118" s="150">
        <v>3</v>
      </c>
      <c r="D118" s="199">
        <f>B118+C118</f>
        <v>5</v>
      </c>
      <c r="E118" s="150">
        <v>124.5</v>
      </c>
      <c r="F118" s="150">
        <v>96</v>
      </c>
      <c r="G118" s="200">
        <f>E118+F118</f>
        <v>220.5</v>
      </c>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c r="AP118" s="140"/>
      <c r="AQ118" s="140"/>
      <c r="AR118" s="140"/>
      <c r="AS118" s="140"/>
      <c r="AT118" s="140"/>
      <c r="AU118" s="140"/>
      <c r="AV118" s="140"/>
      <c r="AW118" s="140"/>
      <c r="AX118" s="140"/>
      <c r="AY118" s="140"/>
      <c r="AZ118" s="140"/>
      <c r="BA118" s="140"/>
      <c r="BB118" s="140"/>
      <c r="BC118" s="140"/>
      <c r="BD118" s="140"/>
      <c r="BE118" s="140"/>
      <c r="BF118" s="140"/>
      <c r="BG118" s="140"/>
      <c r="BH118" s="140"/>
      <c r="BI118" s="140"/>
      <c r="BJ118" s="140"/>
      <c r="BK118" s="140"/>
      <c r="BL118" s="140"/>
      <c r="BM118" s="140"/>
      <c r="BN118" s="140"/>
      <c r="BO118" s="140"/>
      <c r="BP118" s="140"/>
      <c r="BQ118" s="140"/>
      <c r="BR118" s="140"/>
      <c r="BS118" s="140"/>
      <c r="BT118" s="140"/>
      <c r="BU118" s="140"/>
      <c r="BV118" s="140"/>
      <c r="BW118" s="140"/>
      <c r="BX118" s="140"/>
      <c r="BY118" s="140"/>
      <c r="BZ118" s="140"/>
      <c r="CA118" s="140"/>
      <c r="CB118" s="140"/>
      <c r="CC118" s="140"/>
      <c r="CD118" s="140"/>
      <c r="CE118" s="140"/>
      <c r="CF118" s="140"/>
      <c r="CG118" s="140"/>
      <c r="CH118" s="140"/>
      <c r="CI118" s="140"/>
      <c r="CJ118" s="140"/>
      <c r="CK118" s="140"/>
      <c r="CL118" s="140"/>
      <c r="CM118" s="140"/>
      <c r="CN118" s="140"/>
      <c r="CO118" s="140"/>
      <c r="CP118" s="140"/>
      <c r="CQ118" s="140"/>
      <c r="CR118" s="140"/>
      <c r="CS118" s="140"/>
      <c r="CT118" s="140"/>
      <c r="CU118" s="140"/>
      <c r="CV118" s="140"/>
      <c r="CW118" s="140"/>
      <c r="CX118" s="140"/>
      <c r="CY118" s="140"/>
      <c r="CZ118" s="140"/>
      <c r="DA118" s="140"/>
      <c r="DB118" s="140"/>
      <c r="DC118" s="140"/>
      <c r="DD118" s="140"/>
      <c r="DE118" s="140"/>
      <c r="DF118" s="140"/>
      <c r="DG118" s="140"/>
      <c r="DH118" s="140"/>
      <c r="DI118" s="140"/>
      <c r="DJ118" s="140"/>
      <c r="DK118" s="140"/>
      <c r="DL118" s="140"/>
      <c r="DM118" s="140"/>
    </row>
    <row r="119" spans="1:117" s="77" customFormat="1" ht="15.55" x14ac:dyDescent="0.3">
      <c r="A119" s="66" t="s">
        <v>261</v>
      </c>
      <c r="B119" s="150">
        <v>0</v>
      </c>
      <c r="C119" s="150">
        <v>1</v>
      </c>
      <c r="D119" s="199">
        <f t="shared" ref="D119:D121" si="24">B119+C119</f>
        <v>1</v>
      </c>
      <c r="E119" s="151">
        <v>0</v>
      </c>
      <c r="F119" s="151">
        <v>120</v>
      </c>
      <c r="G119" s="200">
        <f t="shared" ref="G119:G121" si="25">E119+F119</f>
        <v>120</v>
      </c>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c r="AP119" s="140"/>
      <c r="AQ119" s="140"/>
      <c r="AR119" s="140"/>
      <c r="AS119" s="140"/>
      <c r="AT119" s="140"/>
      <c r="AU119" s="140"/>
      <c r="AV119" s="140"/>
      <c r="AW119" s="140"/>
      <c r="AX119" s="140"/>
      <c r="AY119" s="140"/>
      <c r="AZ119" s="140"/>
      <c r="BA119" s="140"/>
      <c r="BB119" s="140"/>
      <c r="BC119" s="140"/>
      <c r="BD119" s="140"/>
      <c r="BE119" s="140"/>
      <c r="BF119" s="140"/>
      <c r="BG119" s="140"/>
      <c r="BH119" s="140"/>
      <c r="BI119" s="140"/>
      <c r="BJ119" s="140"/>
      <c r="BK119" s="140"/>
      <c r="BL119" s="140"/>
      <c r="BM119" s="140"/>
      <c r="BN119" s="140"/>
      <c r="BO119" s="140"/>
      <c r="BP119" s="140"/>
      <c r="BQ119" s="140"/>
      <c r="BR119" s="140"/>
      <c r="BS119" s="140"/>
      <c r="BT119" s="140"/>
      <c r="BU119" s="140"/>
      <c r="BV119" s="140"/>
      <c r="BW119" s="140"/>
      <c r="BX119" s="140"/>
      <c r="BY119" s="140"/>
      <c r="BZ119" s="140"/>
      <c r="CA119" s="140"/>
      <c r="CB119" s="140"/>
      <c r="CC119" s="140"/>
      <c r="CD119" s="140"/>
      <c r="CE119" s="140"/>
      <c r="CF119" s="140"/>
      <c r="CG119" s="140"/>
      <c r="CH119" s="140"/>
      <c r="CI119" s="140"/>
      <c r="CJ119" s="140"/>
      <c r="CK119" s="140"/>
      <c r="CL119" s="140"/>
      <c r="CM119" s="140"/>
      <c r="CN119" s="140"/>
      <c r="CO119" s="140"/>
      <c r="CP119" s="140"/>
      <c r="CQ119" s="140"/>
      <c r="CR119" s="140"/>
      <c r="CS119" s="140"/>
      <c r="CT119" s="140"/>
      <c r="CU119" s="140"/>
      <c r="CV119" s="140"/>
      <c r="CW119" s="140"/>
      <c r="CX119" s="140"/>
      <c r="CY119" s="140"/>
      <c r="CZ119" s="140"/>
      <c r="DA119" s="140"/>
      <c r="DB119" s="140"/>
      <c r="DC119" s="140"/>
      <c r="DD119" s="140"/>
      <c r="DE119" s="140"/>
      <c r="DF119" s="140"/>
      <c r="DG119" s="140"/>
      <c r="DH119" s="140"/>
      <c r="DI119" s="140"/>
      <c r="DJ119" s="140"/>
      <c r="DK119" s="140"/>
      <c r="DL119" s="140"/>
      <c r="DM119" s="140"/>
    </row>
    <row r="120" spans="1:117" s="77" customFormat="1" ht="15.55" x14ac:dyDescent="0.3">
      <c r="A120" s="66" t="s">
        <v>199</v>
      </c>
      <c r="B120" s="150">
        <v>0</v>
      </c>
      <c r="C120" s="150">
        <v>0</v>
      </c>
      <c r="D120" s="199">
        <f t="shared" si="24"/>
        <v>0</v>
      </c>
      <c r="E120" s="151">
        <v>0</v>
      </c>
      <c r="F120" s="151">
        <v>0</v>
      </c>
      <c r="G120" s="200">
        <f t="shared" si="25"/>
        <v>0</v>
      </c>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0"/>
      <c r="AY120" s="140"/>
      <c r="AZ120" s="140"/>
      <c r="BA120" s="140"/>
      <c r="BB120" s="140"/>
      <c r="BC120" s="140"/>
      <c r="BD120" s="140"/>
      <c r="BE120" s="140"/>
      <c r="BF120" s="140"/>
      <c r="BG120" s="140"/>
      <c r="BH120" s="140"/>
      <c r="BI120" s="140"/>
      <c r="BJ120" s="140"/>
      <c r="BK120" s="140"/>
      <c r="BL120" s="140"/>
      <c r="BM120" s="140"/>
      <c r="BN120" s="140"/>
      <c r="BO120" s="140"/>
      <c r="BP120" s="140"/>
      <c r="BQ120" s="140"/>
      <c r="BR120" s="140"/>
      <c r="BS120" s="140"/>
      <c r="BT120" s="140"/>
      <c r="BU120" s="140"/>
      <c r="BV120" s="140"/>
      <c r="BW120" s="140"/>
      <c r="BX120" s="140"/>
      <c r="BY120" s="140"/>
      <c r="BZ120" s="140"/>
      <c r="CA120" s="140"/>
      <c r="CB120" s="140"/>
      <c r="CC120" s="140"/>
      <c r="CD120" s="140"/>
      <c r="CE120" s="140"/>
      <c r="CF120" s="140"/>
      <c r="CG120" s="140"/>
      <c r="CH120" s="140"/>
      <c r="CI120" s="140"/>
      <c r="CJ120" s="140"/>
      <c r="CK120" s="140"/>
      <c r="CL120" s="140"/>
      <c r="CM120" s="140"/>
      <c r="CN120" s="140"/>
      <c r="CO120" s="140"/>
      <c r="CP120" s="140"/>
      <c r="CQ120" s="140"/>
      <c r="CR120" s="140"/>
      <c r="CS120" s="140"/>
      <c r="CT120" s="140"/>
      <c r="CU120" s="140"/>
      <c r="CV120" s="140"/>
      <c r="CW120" s="140"/>
      <c r="CX120" s="140"/>
      <c r="CY120" s="140"/>
      <c r="CZ120" s="140"/>
      <c r="DA120" s="140"/>
      <c r="DB120" s="140"/>
      <c r="DC120" s="140"/>
      <c r="DD120" s="140"/>
      <c r="DE120" s="140"/>
      <c r="DF120" s="140"/>
      <c r="DG120" s="140"/>
      <c r="DH120" s="140"/>
      <c r="DI120" s="140"/>
      <c r="DJ120" s="140"/>
      <c r="DK120" s="140"/>
      <c r="DL120" s="140"/>
      <c r="DM120" s="140"/>
    </row>
    <row r="121" spans="1:117" s="77" customFormat="1" ht="24.8" customHeight="1" x14ac:dyDescent="0.3">
      <c r="A121" s="218" t="s">
        <v>13</v>
      </c>
      <c r="B121" s="190">
        <f>SUM(B118:B120)</f>
        <v>2</v>
      </c>
      <c r="C121" s="190">
        <f>SUM(C118:C120)</f>
        <v>4</v>
      </c>
      <c r="D121" s="190">
        <f t="shared" si="24"/>
        <v>6</v>
      </c>
      <c r="E121" s="190">
        <f t="shared" ref="E121" si="26">SUM(E118:E120)</f>
        <v>124.5</v>
      </c>
      <c r="F121" s="190">
        <f>SUM(F118:F120)</f>
        <v>216</v>
      </c>
      <c r="G121" s="190">
        <f t="shared" si="25"/>
        <v>340.5</v>
      </c>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c r="AH121" s="140"/>
      <c r="AI121" s="140"/>
      <c r="AJ121" s="140"/>
      <c r="AK121" s="140"/>
      <c r="AL121" s="140"/>
      <c r="AM121" s="140"/>
      <c r="AN121" s="140"/>
      <c r="AO121" s="140"/>
      <c r="AP121" s="140"/>
      <c r="AQ121" s="140"/>
      <c r="AR121" s="140"/>
      <c r="AS121" s="140"/>
      <c r="AT121" s="140"/>
      <c r="AU121" s="140"/>
      <c r="AV121" s="140"/>
      <c r="AW121" s="140"/>
      <c r="AX121" s="140"/>
      <c r="AY121" s="140"/>
      <c r="AZ121" s="140"/>
      <c r="BA121" s="140"/>
      <c r="BB121" s="140"/>
      <c r="BC121" s="140"/>
      <c r="BD121" s="140"/>
      <c r="BE121" s="140"/>
      <c r="BF121" s="140"/>
      <c r="BG121" s="140"/>
      <c r="BH121" s="140"/>
      <c r="BI121" s="140"/>
      <c r="BJ121" s="140"/>
      <c r="BK121" s="140"/>
      <c r="BL121" s="140"/>
      <c r="BM121" s="140"/>
      <c r="BN121" s="140"/>
      <c r="BO121" s="140"/>
      <c r="BP121" s="140"/>
      <c r="BQ121" s="140"/>
      <c r="BR121" s="140"/>
      <c r="BS121" s="140"/>
      <c r="BT121" s="140"/>
      <c r="BU121" s="140"/>
      <c r="BV121" s="140"/>
      <c r="BW121" s="140"/>
      <c r="BX121" s="140"/>
      <c r="BY121" s="140"/>
      <c r="BZ121" s="140"/>
      <c r="CA121" s="140"/>
      <c r="CB121" s="140"/>
      <c r="CC121" s="140"/>
      <c r="CD121" s="140"/>
      <c r="CE121" s="140"/>
      <c r="CF121" s="140"/>
      <c r="CG121" s="140"/>
      <c r="CH121" s="140"/>
      <c r="CI121" s="140"/>
      <c r="CJ121" s="140"/>
      <c r="CK121" s="140"/>
      <c r="CL121" s="140"/>
      <c r="CM121" s="140"/>
      <c r="CN121" s="140"/>
      <c r="CO121" s="140"/>
      <c r="CP121" s="140"/>
      <c r="CQ121" s="140"/>
      <c r="CR121" s="140"/>
      <c r="CS121" s="140"/>
      <c r="CT121" s="140"/>
      <c r="CU121" s="140"/>
      <c r="CV121" s="140"/>
      <c r="CW121" s="140"/>
      <c r="CX121" s="140"/>
      <c r="CY121" s="140"/>
      <c r="CZ121" s="140"/>
      <c r="DA121" s="140"/>
      <c r="DB121" s="140"/>
      <c r="DC121" s="140"/>
      <c r="DD121" s="140"/>
      <c r="DE121" s="140"/>
      <c r="DF121" s="140"/>
      <c r="DG121" s="140"/>
      <c r="DH121" s="140"/>
      <c r="DI121" s="140"/>
      <c r="DJ121" s="140"/>
      <c r="DK121" s="140"/>
      <c r="DL121" s="140"/>
      <c r="DM121" s="140"/>
    </row>
    <row r="122" spans="1:117" s="77" customFormat="1" ht="17.2" x14ac:dyDescent="0.3">
      <c r="A122" s="135"/>
      <c r="B122" s="71"/>
      <c r="C122" s="136"/>
      <c r="D122" s="137"/>
      <c r="E122" s="73"/>
      <c r="F122" s="118"/>
      <c r="G122" s="118"/>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c r="AW122" s="140"/>
      <c r="AX122" s="140"/>
      <c r="AY122" s="140"/>
      <c r="AZ122" s="140"/>
      <c r="BA122" s="140"/>
      <c r="BB122" s="140"/>
      <c r="BC122" s="140"/>
      <c r="BD122" s="140"/>
      <c r="BE122" s="140"/>
      <c r="BF122" s="140"/>
      <c r="BG122" s="140"/>
      <c r="BH122" s="140"/>
      <c r="BI122" s="140"/>
      <c r="BJ122" s="140"/>
      <c r="BK122" s="140"/>
      <c r="BL122" s="140"/>
      <c r="BM122" s="140"/>
      <c r="BN122" s="140"/>
      <c r="BO122" s="140"/>
      <c r="BP122" s="140"/>
      <c r="BQ122" s="140"/>
      <c r="BR122" s="140"/>
      <c r="BS122" s="140"/>
      <c r="BT122" s="140"/>
      <c r="BU122" s="140"/>
      <c r="BV122" s="140"/>
      <c r="BW122" s="140"/>
      <c r="BX122" s="140"/>
      <c r="BY122" s="140"/>
      <c r="BZ122" s="140"/>
      <c r="CA122" s="140"/>
      <c r="CB122" s="140"/>
      <c r="CC122" s="140"/>
      <c r="CD122" s="140"/>
      <c r="CE122" s="140"/>
      <c r="CF122" s="140"/>
      <c r="CG122" s="140"/>
      <c r="CH122" s="140"/>
      <c r="CI122" s="140"/>
      <c r="CJ122" s="140"/>
      <c r="CK122" s="140"/>
      <c r="CL122" s="140"/>
      <c r="CM122" s="140"/>
      <c r="CN122" s="140"/>
      <c r="CO122" s="140"/>
      <c r="CP122" s="140"/>
      <c r="CQ122" s="140"/>
      <c r="CR122" s="140"/>
      <c r="CS122" s="140"/>
      <c r="CT122" s="140"/>
      <c r="CU122" s="140"/>
      <c r="CV122" s="140"/>
      <c r="CW122" s="140"/>
      <c r="CX122" s="140"/>
      <c r="CY122" s="140"/>
      <c r="CZ122" s="140"/>
      <c r="DA122" s="140"/>
      <c r="DB122" s="140"/>
      <c r="DC122" s="140"/>
      <c r="DD122" s="140"/>
      <c r="DE122" s="140"/>
      <c r="DF122" s="140"/>
      <c r="DG122" s="140"/>
      <c r="DH122" s="140"/>
      <c r="DI122" s="140"/>
      <c r="DJ122" s="140"/>
      <c r="DK122" s="140"/>
      <c r="DL122" s="140"/>
      <c r="DM122" s="140"/>
    </row>
    <row r="123" spans="1:117" s="77" customFormat="1" ht="24.8" customHeight="1" x14ac:dyDescent="0.3">
      <c r="A123" s="242" t="s">
        <v>340</v>
      </c>
      <c r="B123" s="243"/>
      <c r="C123" s="243"/>
      <c r="D123" s="243"/>
      <c r="E123" s="243"/>
      <c r="F123" s="243"/>
      <c r="G123" s="243"/>
      <c r="H123" s="243"/>
      <c r="I123" s="243"/>
      <c r="J123" s="243"/>
      <c r="K123" s="243"/>
      <c r="L123" s="243"/>
      <c r="M123" s="243"/>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c r="AP123" s="140"/>
      <c r="AQ123" s="140"/>
      <c r="AR123" s="140"/>
      <c r="AS123" s="140"/>
      <c r="AT123" s="140"/>
      <c r="AU123" s="140"/>
      <c r="AV123" s="140"/>
      <c r="AW123" s="140"/>
      <c r="AX123" s="140"/>
      <c r="AY123" s="140"/>
      <c r="AZ123" s="140"/>
      <c r="BA123" s="140"/>
      <c r="BB123" s="140"/>
      <c r="BC123" s="140"/>
      <c r="BD123" s="140"/>
      <c r="BE123" s="140"/>
      <c r="BF123" s="140"/>
      <c r="BG123" s="140"/>
      <c r="BH123" s="140"/>
      <c r="BI123" s="140"/>
      <c r="BJ123" s="140"/>
      <c r="BK123" s="140"/>
      <c r="BL123" s="140"/>
      <c r="BM123" s="140"/>
      <c r="BN123" s="140"/>
      <c r="BO123" s="140"/>
      <c r="BP123" s="140"/>
      <c r="BQ123" s="140"/>
      <c r="BR123" s="140"/>
      <c r="BS123" s="140"/>
      <c r="BT123" s="140"/>
      <c r="BU123" s="140"/>
      <c r="BV123" s="140"/>
      <c r="BW123" s="140"/>
      <c r="BX123" s="140"/>
      <c r="BY123" s="140"/>
      <c r="BZ123" s="140"/>
      <c r="CA123" s="140"/>
      <c r="CB123" s="140"/>
      <c r="CC123" s="140"/>
      <c r="CD123" s="140"/>
      <c r="CE123" s="140"/>
      <c r="CF123" s="140"/>
      <c r="CG123" s="140"/>
      <c r="CH123" s="140"/>
      <c r="CI123" s="140"/>
      <c r="CJ123" s="140"/>
      <c r="CK123" s="140"/>
      <c r="CL123" s="140"/>
      <c r="CM123" s="140"/>
      <c r="CN123" s="140"/>
      <c r="CO123" s="140"/>
      <c r="CP123" s="140"/>
      <c r="CQ123" s="140"/>
      <c r="CR123" s="140"/>
      <c r="CS123" s="140"/>
      <c r="CT123" s="140"/>
      <c r="CU123" s="140"/>
      <c r="CV123" s="140"/>
      <c r="CW123" s="140"/>
      <c r="CX123" s="140"/>
      <c r="CY123" s="140"/>
      <c r="CZ123" s="140"/>
      <c r="DA123" s="140"/>
      <c r="DB123" s="140"/>
      <c r="DC123" s="140"/>
      <c r="DD123" s="140"/>
      <c r="DE123" s="140"/>
      <c r="DF123" s="140"/>
      <c r="DG123" s="140"/>
      <c r="DH123" s="140"/>
      <c r="DI123" s="140"/>
      <c r="DJ123" s="140"/>
      <c r="DK123" s="140"/>
      <c r="DL123" s="140"/>
      <c r="DM123" s="140"/>
    </row>
    <row r="124" spans="1:117" ht="15.55" x14ac:dyDescent="0.3">
      <c r="A124" s="277" t="s">
        <v>284</v>
      </c>
      <c r="B124" s="277"/>
      <c r="C124" s="277"/>
      <c r="D124" s="277"/>
      <c r="E124" s="277"/>
      <c r="F124" s="277"/>
      <c r="G124" s="277"/>
      <c r="H124" s="277"/>
      <c r="I124" s="277"/>
      <c r="J124" s="277"/>
      <c r="K124" s="277"/>
      <c r="L124" s="277"/>
      <c r="M124" s="277"/>
      <c r="N124" s="140"/>
      <c r="O124" s="140"/>
      <c r="P124" s="140"/>
      <c r="Q124" s="140"/>
      <c r="R124" s="140"/>
      <c r="S124" s="140"/>
      <c r="T124" s="140"/>
      <c r="U124" s="140"/>
      <c r="V124" s="140"/>
      <c r="W124" s="140"/>
      <c r="X124" s="140"/>
      <c r="Y124" s="140"/>
      <c r="Z124" s="140"/>
      <c r="AA124" s="140"/>
      <c r="AB124" s="140"/>
      <c r="AC124" s="140"/>
      <c r="AD124" s="140"/>
      <c r="AE124" s="140"/>
      <c r="AF124" s="140"/>
      <c r="AG124" s="140"/>
      <c r="AH124" s="140"/>
      <c r="AI124" s="140"/>
      <c r="AJ124" s="140"/>
      <c r="AK124" s="140"/>
      <c r="AL124" s="140"/>
      <c r="AM124" s="140"/>
      <c r="AN124" s="140"/>
      <c r="AO124" s="140"/>
      <c r="AP124" s="140"/>
      <c r="AQ124" s="140"/>
      <c r="AR124" s="140"/>
      <c r="AS124" s="140"/>
      <c r="AT124" s="140"/>
      <c r="AU124" s="140"/>
      <c r="AV124" s="140"/>
      <c r="AW124" s="140"/>
      <c r="AX124" s="140"/>
      <c r="AY124" s="140"/>
      <c r="AZ124" s="140"/>
      <c r="BA124" s="140"/>
      <c r="BB124" s="140"/>
      <c r="BC124" s="140"/>
      <c r="BD124" s="140"/>
      <c r="BE124" s="140"/>
      <c r="BF124" s="140"/>
      <c r="BG124" s="140"/>
      <c r="BH124" s="140"/>
      <c r="BI124" s="140"/>
      <c r="BJ124" s="140"/>
      <c r="BK124" s="140"/>
      <c r="BL124" s="140"/>
      <c r="BM124" s="140"/>
      <c r="BN124" s="140"/>
      <c r="BO124" s="140"/>
      <c r="BP124" s="140"/>
      <c r="BQ124" s="140"/>
      <c r="BR124" s="140"/>
      <c r="BS124" s="140"/>
      <c r="BT124" s="140"/>
      <c r="BU124" s="140"/>
      <c r="BV124" s="140"/>
      <c r="BW124" s="140"/>
      <c r="BX124" s="140"/>
      <c r="BY124" s="140"/>
      <c r="BZ124" s="140"/>
      <c r="CA124" s="140"/>
      <c r="CB124" s="140"/>
      <c r="CC124" s="140"/>
      <c r="CD124" s="140"/>
      <c r="CE124" s="140"/>
      <c r="CF124" s="140"/>
      <c r="CG124" s="140"/>
      <c r="CH124" s="140"/>
      <c r="CI124" s="140"/>
      <c r="CJ124" s="140"/>
      <c r="CK124" s="140"/>
      <c r="CL124" s="140"/>
      <c r="CM124" s="140"/>
      <c r="CN124" s="140"/>
      <c r="CO124" s="140"/>
      <c r="CP124" s="140"/>
      <c r="CQ124" s="140"/>
      <c r="CR124" s="140"/>
      <c r="CS124" s="140"/>
      <c r="CT124" s="140"/>
      <c r="CU124" s="140"/>
      <c r="CV124" s="140"/>
      <c r="CW124" s="140"/>
      <c r="CX124" s="140"/>
      <c r="CY124" s="140"/>
      <c r="CZ124" s="140"/>
      <c r="DA124" s="140"/>
      <c r="DB124" s="140"/>
      <c r="DC124" s="140"/>
      <c r="DD124" s="140"/>
      <c r="DE124" s="140"/>
      <c r="DF124" s="140"/>
      <c r="DG124" s="140"/>
      <c r="DH124" s="140"/>
      <c r="DI124" s="140"/>
      <c r="DJ124" s="140"/>
      <c r="DK124" s="140"/>
      <c r="DL124" s="140"/>
      <c r="DM124" s="140"/>
    </row>
    <row r="125" spans="1:117" s="138" customFormat="1" ht="24.8" customHeight="1" x14ac:dyDescent="0.3">
      <c r="A125" s="293" t="s">
        <v>190</v>
      </c>
      <c r="B125" s="251" t="s">
        <v>191</v>
      </c>
      <c r="C125" s="252"/>
      <c r="D125" s="253"/>
      <c r="E125" s="251" t="s">
        <v>192</v>
      </c>
      <c r="F125" s="252"/>
      <c r="G125" s="253"/>
      <c r="H125" s="251" t="s">
        <v>193</v>
      </c>
      <c r="I125" s="252"/>
      <c r="J125" s="253"/>
      <c r="K125" s="251" t="s">
        <v>194</v>
      </c>
      <c r="L125" s="252"/>
      <c r="M125" s="253"/>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140"/>
      <c r="AM125" s="140"/>
      <c r="AN125" s="140"/>
      <c r="AO125" s="140"/>
      <c r="AP125" s="140"/>
      <c r="AQ125" s="140"/>
    </row>
    <row r="126" spans="1:117" s="140" customFormat="1" ht="16.5" customHeight="1" x14ac:dyDescent="0.3">
      <c r="A126" s="294"/>
      <c r="B126" s="123" t="s">
        <v>185</v>
      </c>
      <c r="C126" s="123" t="s">
        <v>186</v>
      </c>
      <c r="D126" s="173" t="s">
        <v>13</v>
      </c>
      <c r="E126" s="123" t="s">
        <v>185</v>
      </c>
      <c r="F126" s="123" t="s">
        <v>186</v>
      </c>
      <c r="G126" s="173" t="s">
        <v>13</v>
      </c>
      <c r="H126" s="123" t="s">
        <v>185</v>
      </c>
      <c r="I126" s="123" t="s">
        <v>186</v>
      </c>
      <c r="J126" s="173" t="s">
        <v>13</v>
      </c>
      <c r="K126" s="123" t="s">
        <v>185</v>
      </c>
      <c r="L126" s="123" t="s">
        <v>186</v>
      </c>
      <c r="M126" s="173" t="s">
        <v>13</v>
      </c>
    </row>
    <row r="127" spans="1:117" s="140" customFormat="1" ht="15.55" x14ac:dyDescent="0.3">
      <c r="A127" s="66" t="s">
        <v>195</v>
      </c>
      <c r="B127" s="152">
        <v>0</v>
      </c>
      <c r="C127" s="152">
        <v>0</v>
      </c>
      <c r="D127" s="66">
        <f>B127+C127</f>
        <v>0</v>
      </c>
      <c r="E127" s="152">
        <v>0</v>
      </c>
      <c r="F127" s="152">
        <v>0</v>
      </c>
      <c r="G127" s="66">
        <f>E127+F127</f>
        <v>0</v>
      </c>
      <c r="H127" s="154">
        <v>3</v>
      </c>
      <c r="I127" s="154">
        <v>0</v>
      </c>
      <c r="J127" s="66">
        <f>H127+I127</f>
        <v>3</v>
      </c>
      <c r="K127" s="154">
        <v>2.15</v>
      </c>
      <c r="L127" s="154">
        <v>0</v>
      </c>
      <c r="M127" s="66">
        <f>K127+L127</f>
        <v>2.15</v>
      </c>
    </row>
    <row r="128" spans="1:117" s="140" customFormat="1" ht="16.5" customHeight="1" x14ac:dyDescent="0.3">
      <c r="A128" s="66" t="s">
        <v>3</v>
      </c>
      <c r="B128" s="152">
        <v>0</v>
      </c>
      <c r="C128" s="152">
        <v>0</v>
      </c>
      <c r="D128" s="66">
        <f t="shared" ref="D128:D133" si="27">B128+C128</f>
        <v>0</v>
      </c>
      <c r="E128" s="152">
        <v>0</v>
      </c>
      <c r="F128" s="152">
        <v>0</v>
      </c>
      <c r="G128" s="66">
        <f t="shared" ref="G128:G133" si="28">E128+F128</f>
        <v>0</v>
      </c>
      <c r="H128" s="154">
        <v>27</v>
      </c>
      <c r="I128" s="154">
        <v>32</v>
      </c>
      <c r="J128" s="66">
        <f t="shared" ref="J128:J133" si="29">H128+I128</f>
        <v>59</v>
      </c>
      <c r="K128" s="154">
        <v>37.200000000000003</v>
      </c>
      <c r="L128" s="154">
        <v>54.612904</v>
      </c>
      <c r="M128" s="66">
        <f t="shared" ref="M128:M133" si="30">K128+L128</f>
        <v>91.812904000000003</v>
      </c>
    </row>
    <row r="129" spans="1:201" s="140" customFormat="1" ht="16.5" customHeight="1" x14ac:dyDescent="0.3">
      <c r="A129" s="66" t="s">
        <v>196</v>
      </c>
      <c r="B129" s="152">
        <v>0</v>
      </c>
      <c r="C129" s="152">
        <v>0</v>
      </c>
      <c r="D129" s="66">
        <f t="shared" si="27"/>
        <v>0</v>
      </c>
      <c r="E129" s="152">
        <v>0</v>
      </c>
      <c r="F129" s="152">
        <v>0</v>
      </c>
      <c r="G129" s="66">
        <f t="shared" si="28"/>
        <v>0</v>
      </c>
      <c r="H129" s="154">
        <v>91</v>
      </c>
      <c r="I129" s="154">
        <v>266</v>
      </c>
      <c r="J129" s="66">
        <f t="shared" si="29"/>
        <v>357</v>
      </c>
      <c r="K129" s="154">
        <v>197.3</v>
      </c>
      <c r="L129" s="154">
        <v>1068.2988270000001</v>
      </c>
      <c r="M129" s="66">
        <f t="shared" si="30"/>
        <v>1265.598827</v>
      </c>
    </row>
    <row r="130" spans="1:201" ht="15.55" x14ac:dyDescent="0.3">
      <c r="A130" s="66" t="s">
        <v>5</v>
      </c>
      <c r="B130" s="152">
        <v>0</v>
      </c>
      <c r="C130" s="152">
        <v>0</v>
      </c>
      <c r="D130" s="66">
        <f t="shared" si="27"/>
        <v>0</v>
      </c>
      <c r="E130" s="152">
        <v>0</v>
      </c>
      <c r="F130" s="152">
        <v>0</v>
      </c>
      <c r="G130" s="66">
        <f t="shared" si="28"/>
        <v>0</v>
      </c>
      <c r="H130" s="154">
        <v>0</v>
      </c>
      <c r="I130" s="154">
        <v>48</v>
      </c>
      <c r="J130" s="66">
        <f t="shared" si="29"/>
        <v>48</v>
      </c>
      <c r="K130" s="154">
        <v>0</v>
      </c>
      <c r="L130" s="154">
        <v>546.77964899999995</v>
      </c>
      <c r="M130" s="66">
        <f t="shared" si="30"/>
        <v>546.77964899999995</v>
      </c>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0"/>
      <c r="AL130" s="140"/>
      <c r="AM130" s="140"/>
      <c r="AN130" s="140"/>
      <c r="AO130" s="140"/>
      <c r="AP130" s="140"/>
      <c r="AQ130" s="140"/>
    </row>
    <row r="131" spans="1:201" ht="15.55" x14ac:dyDescent="0.3">
      <c r="A131" s="66" t="s">
        <v>197</v>
      </c>
      <c r="B131" s="152">
        <v>2</v>
      </c>
      <c r="C131" s="152">
        <v>4</v>
      </c>
      <c r="D131" s="66">
        <f t="shared" si="27"/>
        <v>6</v>
      </c>
      <c r="E131" s="152">
        <v>124.5</v>
      </c>
      <c r="F131" s="152">
        <v>216</v>
      </c>
      <c r="G131" s="66">
        <f t="shared" si="28"/>
        <v>340.5</v>
      </c>
      <c r="H131" s="154">
        <v>14</v>
      </c>
      <c r="I131" s="154">
        <v>72</v>
      </c>
      <c r="J131" s="66">
        <f t="shared" si="29"/>
        <v>86</v>
      </c>
      <c r="K131" s="154">
        <v>556.29999999999995</v>
      </c>
      <c r="L131" s="154">
        <v>1116.5296423200002</v>
      </c>
      <c r="M131" s="66">
        <f t="shared" si="30"/>
        <v>1672.8296423200002</v>
      </c>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M131" s="140"/>
      <c r="AN131" s="140"/>
      <c r="AO131" s="140"/>
      <c r="AP131" s="140"/>
      <c r="AQ131" s="140"/>
    </row>
    <row r="132" spans="1:201" ht="15.55" x14ac:dyDescent="0.3">
      <c r="A132" s="66" t="s">
        <v>198</v>
      </c>
      <c r="B132" s="152">
        <v>0</v>
      </c>
      <c r="C132" s="152">
        <v>0</v>
      </c>
      <c r="D132" s="66">
        <f t="shared" si="27"/>
        <v>0</v>
      </c>
      <c r="E132" s="152">
        <v>0</v>
      </c>
      <c r="F132" s="152">
        <v>0</v>
      </c>
      <c r="G132" s="66">
        <f t="shared" si="28"/>
        <v>0</v>
      </c>
      <c r="H132" s="154">
        <v>8</v>
      </c>
      <c r="I132" s="154">
        <v>106</v>
      </c>
      <c r="J132" s="66">
        <f t="shared" si="29"/>
        <v>114</v>
      </c>
      <c r="K132" s="154">
        <v>16.513872939999999</v>
      </c>
      <c r="L132" s="154">
        <v>248.54889591999998</v>
      </c>
      <c r="M132" s="66">
        <f t="shared" si="30"/>
        <v>265.06276886000001</v>
      </c>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c r="AP132" s="140"/>
      <c r="AQ132" s="140"/>
    </row>
    <row r="133" spans="1:201" ht="15.55" x14ac:dyDescent="0.3">
      <c r="A133" s="217" t="s">
        <v>13</v>
      </c>
      <c r="B133" s="189">
        <f>SUM(B127:B132)</f>
        <v>2</v>
      </c>
      <c r="C133" s="189">
        <f t="shared" ref="C133:L133" si="31">SUM(C127:C132)</f>
        <v>4</v>
      </c>
      <c r="D133" s="189">
        <f t="shared" si="27"/>
        <v>6</v>
      </c>
      <c r="E133" s="189">
        <f t="shared" si="31"/>
        <v>124.5</v>
      </c>
      <c r="F133" s="189">
        <f t="shared" si="31"/>
        <v>216</v>
      </c>
      <c r="G133" s="189">
        <f t="shared" si="28"/>
        <v>340.5</v>
      </c>
      <c r="H133" s="189">
        <f t="shared" si="31"/>
        <v>143</v>
      </c>
      <c r="I133" s="189">
        <f t="shared" si="31"/>
        <v>524</v>
      </c>
      <c r="J133" s="189">
        <f t="shared" si="29"/>
        <v>667</v>
      </c>
      <c r="K133" s="189">
        <f t="shared" si="31"/>
        <v>809.46387293999987</v>
      </c>
      <c r="L133" s="189">
        <f t="shared" si="31"/>
        <v>3034.7699182400006</v>
      </c>
      <c r="M133" s="189">
        <f t="shared" si="30"/>
        <v>3844.2337911800005</v>
      </c>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0"/>
      <c r="AL133" s="140"/>
      <c r="AM133" s="140"/>
      <c r="AN133" s="140"/>
      <c r="AO133" s="140"/>
      <c r="AP133" s="140"/>
      <c r="AQ133" s="140"/>
    </row>
    <row r="134" spans="1:201" ht="14.95" thickBot="1" x14ac:dyDescent="0.35">
      <c r="A134" s="42"/>
      <c r="B134" s="75"/>
      <c r="AM134" s="140"/>
      <c r="AN134" s="140"/>
      <c r="AO134" s="140"/>
    </row>
    <row r="135" spans="1:201" ht="27" customHeight="1" thickBot="1" x14ac:dyDescent="0.35">
      <c r="A135" s="256" t="s">
        <v>341</v>
      </c>
      <c r="B135" s="257"/>
      <c r="C135" s="257"/>
      <c r="D135" s="257"/>
      <c r="E135" s="257"/>
      <c r="F135" s="257"/>
      <c r="G135" s="258"/>
      <c r="AM135" s="140"/>
      <c r="AN135" s="140"/>
      <c r="AO135" s="140"/>
    </row>
    <row r="136" spans="1:201" s="77" customFormat="1" ht="17.2" x14ac:dyDescent="0.3">
      <c r="A136" s="73"/>
      <c r="B136" s="74"/>
      <c r="C136" s="73"/>
      <c r="D136" s="73"/>
      <c r="E136" s="73"/>
      <c r="F136" s="42"/>
      <c r="G136" s="73"/>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140"/>
      <c r="AN136" s="140"/>
      <c r="AO136" s="140"/>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c r="DB136" s="42"/>
      <c r="DC136" s="42"/>
      <c r="DD136" s="42"/>
      <c r="DE136" s="42"/>
      <c r="DF136" s="42"/>
      <c r="DG136" s="42"/>
      <c r="DH136" s="42"/>
      <c r="DI136" s="42"/>
      <c r="DJ136" s="42"/>
      <c r="DK136" s="42"/>
      <c r="DL136" s="42"/>
      <c r="DM136" s="42"/>
      <c r="DN136" s="42"/>
      <c r="DO136" s="42"/>
      <c r="DP136" s="42"/>
      <c r="DQ136" s="42"/>
      <c r="DR136" s="42"/>
      <c r="DS136" s="42"/>
      <c r="DT136" s="42"/>
      <c r="DU136" s="42"/>
      <c r="DV136" s="42"/>
      <c r="DW136" s="42"/>
      <c r="DX136" s="42"/>
      <c r="DY136" s="42"/>
      <c r="DZ136" s="42"/>
      <c r="EA136" s="42"/>
      <c r="EB136" s="42"/>
      <c r="EC136" s="42"/>
      <c r="ED136" s="42"/>
      <c r="EE136" s="42"/>
      <c r="EF136" s="42"/>
      <c r="EG136" s="42"/>
      <c r="EH136" s="42"/>
      <c r="EI136" s="42"/>
      <c r="EJ136" s="42"/>
      <c r="EK136" s="42"/>
      <c r="EL136" s="42"/>
      <c r="EM136" s="42"/>
      <c r="EN136" s="42"/>
      <c r="EO136" s="42"/>
      <c r="EP136" s="42"/>
      <c r="EQ136" s="42"/>
      <c r="ER136" s="42"/>
      <c r="ES136" s="42"/>
      <c r="ET136" s="42"/>
      <c r="EU136" s="42"/>
      <c r="EV136" s="42"/>
      <c r="EW136" s="42"/>
      <c r="EX136" s="42"/>
      <c r="EY136" s="42"/>
      <c r="EZ136" s="42"/>
      <c r="FA136" s="42"/>
      <c r="FB136" s="42"/>
      <c r="FC136" s="42"/>
      <c r="FD136" s="42"/>
      <c r="FE136" s="42"/>
      <c r="FF136" s="42"/>
      <c r="FG136" s="42"/>
      <c r="FH136" s="42"/>
      <c r="FI136" s="42"/>
      <c r="FJ136" s="42"/>
      <c r="FK136" s="42"/>
      <c r="FL136" s="42"/>
      <c r="FM136" s="42"/>
      <c r="FN136" s="42"/>
      <c r="FO136" s="42"/>
      <c r="FP136" s="42"/>
      <c r="FQ136" s="42"/>
      <c r="FR136" s="42"/>
      <c r="FS136" s="42"/>
      <c r="FT136" s="42"/>
      <c r="FU136" s="42"/>
      <c r="FV136" s="42"/>
      <c r="FW136" s="42"/>
      <c r="FX136" s="42"/>
      <c r="FY136" s="42"/>
      <c r="FZ136" s="42"/>
      <c r="GA136" s="42"/>
      <c r="GB136" s="42"/>
      <c r="GC136" s="42"/>
      <c r="GD136" s="42"/>
      <c r="GE136" s="42"/>
      <c r="GF136" s="42"/>
      <c r="GG136" s="42"/>
      <c r="GH136" s="42"/>
      <c r="GI136" s="42"/>
      <c r="GJ136" s="42"/>
      <c r="GK136" s="42"/>
      <c r="GL136" s="42"/>
      <c r="GM136" s="42"/>
      <c r="GN136" s="42"/>
      <c r="GO136" s="42"/>
      <c r="GP136" s="42"/>
      <c r="GQ136" s="42"/>
      <c r="GR136" s="42"/>
      <c r="GS136" s="42"/>
    </row>
    <row r="137" spans="1:201" ht="15.55" x14ac:dyDescent="0.3">
      <c r="A137" s="86"/>
      <c r="B137" s="87" t="s">
        <v>200</v>
      </c>
      <c r="C137" s="87" t="s">
        <v>201</v>
      </c>
      <c r="D137" s="87" t="s">
        <v>202</v>
      </c>
      <c r="E137" s="87" t="s">
        <v>203</v>
      </c>
      <c r="F137" s="87" t="s">
        <v>198</v>
      </c>
      <c r="G137" s="87" t="s">
        <v>13</v>
      </c>
    </row>
    <row r="138" spans="1:201" ht="15.55" x14ac:dyDescent="0.3">
      <c r="A138" s="36" t="s">
        <v>204</v>
      </c>
      <c r="B138" s="57">
        <v>10</v>
      </c>
      <c r="C138" s="88">
        <v>29</v>
      </c>
      <c r="D138" s="57">
        <v>102</v>
      </c>
      <c r="E138" s="57">
        <v>258</v>
      </c>
      <c r="F138" s="101">
        <v>1</v>
      </c>
      <c r="G138" s="37">
        <f>+B138+C138+D138+E138+F138</f>
        <v>400</v>
      </c>
    </row>
    <row r="139" spans="1:201" ht="15.55" x14ac:dyDescent="0.3">
      <c r="A139" s="36" t="s">
        <v>205</v>
      </c>
      <c r="B139" s="57">
        <v>10</v>
      </c>
      <c r="C139" s="88">
        <v>29</v>
      </c>
      <c r="D139" s="57">
        <v>102</v>
      </c>
      <c r="E139" s="57">
        <v>258</v>
      </c>
      <c r="F139" s="101">
        <v>1</v>
      </c>
      <c r="G139" s="37">
        <f t="shared" ref="G139" si="32">+B139+C139+D139+E139+F139</f>
        <v>400</v>
      </c>
    </row>
    <row r="140" spans="1:201" ht="15.55" x14ac:dyDescent="0.3">
      <c r="A140" s="36" t="s">
        <v>128</v>
      </c>
      <c r="B140" s="57">
        <v>2</v>
      </c>
      <c r="C140" s="88">
        <v>0</v>
      </c>
      <c r="D140" s="57">
        <v>3</v>
      </c>
      <c r="E140" s="57">
        <v>0</v>
      </c>
      <c r="F140" s="101">
        <v>0</v>
      </c>
      <c r="G140" s="37">
        <f>+B140+C140+D140+E140+F140</f>
        <v>5</v>
      </c>
    </row>
    <row r="141" spans="1:201" ht="15.55" x14ac:dyDescent="0.3">
      <c r="A141" s="36" t="s">
        <v>294</v>
      </c>
      <c r="B141" s="57">
        <v>2</v>
      </c>
      <c r="C141" s="88">
        <v>6</v>
      </c>
      <c r="D141" s="57">
        <v>31</v>
      </c>
      <c r="E141" s="57">
        <v>42</v>
      </c>
      <c r="F141" s="101">
        <v>0</v>
      </c>
      <c r="G141" s="37">
        <f>+B141+C141+D141+E141+F141</f>
        <v>81</v>
      </c>
    </row>
    <row r="142" spans="1:201" ht="15.55" x14ac:dyDescent="0.3">
      <c r="A142" s="38" t="s">
        <v>206</v>
      </c>
      <c r="B142" s="56"/>
      <c r="C142" s="49"/>
      <c r="D142" s="39"/>
      <c r="E142" s="39"/>
      <c r="F142" s="39"/>
      <c r="G142" s="39"/>
    </row>
    <row r="143" spans="1:201" ht="15.55" x14ac:dyDescent="0.3">
      <c r="A143" s="38" t="s">
        <v>207</v>
      </c>
      <c r="B143" s="75"/>
    </row>
    <row r="144" spans="1:201" ht="14.95" thickBot="1" x14ac:dyDescent="0.35"/>
    <row r="145" spans="1:13" ht="24.8" customHeight="1" thickBot="1" x14ac:dyDescent="0.35">
      <c r="A145" s="256" t="s">
        <v>342</v>
      </c>
      <c r="B145" s="257"/>
      <c r="C145" s="257"/>
      <c r="D145" s="257"/>
      <c r="E145" s="257"/>
      <c r="F145" s="257"/>
      <c r="G145" s="257"/>
      <c r="H145" s="257"/>
      <c r="I145" s="257"/>
      <c r="J145" s="257"/>
      <c r="K145" s="257"/>
      <c r="L145" s="257"/>
      <c r="M145" s="258"/>
    </row>
    <row r="146" spans="1:13" ht="15.55" x14ac:dyDescent="0.3">
      <c r="A146" s="42"/>
      <c r="B146" s="75"/>
      <c r="L146" s="277" t="s">
        <v>284</v>
      </c>
      <c r="M146" s="277"/>
    </row>
    <row r="147" spans="1:13" ht="15.8" customHeight="1" x14ac:dyDescent="0.3">
      <c r="A147" s="262" t="s">
        <v>247</v>
      </c>
      <c r="B147" s="247" t="s">
        <v>208</v>
      </c>
      <c r="C147" s="248"/>
      <c r="D147" s="248"/>
      <c r="E147" s="249"/>
      <c r="F147" s="250" t="s">
        <v>209</v>
      </c>
      <c r="G147" s="250"/>
      <c r="H147" s="250"/>
      <c r="I147" s="250"/>
      <c r="J147" s="259" t="s">
        <v>210</v>
      </c>
      <c r="K147" s="260"/>
      <c r="L147" s="260"/>
      <c r="M147" s="261"/>
    </row>
    <row r="148" spans="1:13" ht="15.55" x14ac:dyDescent="0.3">
      <c r="A148" s="263"/>
      <c r="B148" s="193" t="s">
        <v>211</v>
      </c>
      <c r="C148" s="65" t="s">
        <v>5</v>
      </c>
      <c r="D148" s="66" t="s">
        <v>212</v>
      </c>
      <c r="E148" s="66" t="s">
        <v>13</v>
      </c>
      <c r="F148" s="66" t="s">
        <v>211</v>
      </c>
      <c r="G148" s="66" t="s">
        <v>5</v>
      </c>
      <c r="H148" s="66" t="s">
        <v>212</v>
      </c>
      <c r="I148" s="66" t="s">
        <v>13</v>
      </c>
      <c r="J148" s="66" t="s">
        <v>211</v>
      </c>
      <c r="K148" s="66" t="s">
        <v>5</v>
      </c>
      <c r="L148" s="66" t="s">
        <v>212</v>
      </c>
      <c r="M148" s="66" t="s">
        <v>13</v>
      </c>
    </row>
    <row r="149" spans="1:13" ht="31.05" x14ac:dyDescent="0.3">
      <c r="A149" s="36" t="s">
        <v>213</v>
      </c>
      <c r="B149" s="152">
        <v>0</v>
      </c>
      <c r="C149" s="50">
        <v>0</v>
      </c>
      <c r="D149" s="40">
        <v>0</v>
      </c>
      <c r="E149" s="187">
        <f>+B149+C149+D149</f>
        <v>0</v>
      </c>
      <c r="F149" s="40">
        <v>0</v>
      </c>
      <c r="G149" s="50">
        <v>0</v>
      </c>
      <c r="H149" s="40">
        <v>0</v>
      </c>
      <c r="I149" s="187">
        <f>+F149+G149+H149</f>
        <v>0</v>
      </c>
      <c r="J149" s="41">
        <v>0</v>
      </c>
      <c r="K149" s="41">
        <v>0</v>
      </c>
      <c r="L149" s="41">
        <v>0</v>
      </c>
      <c r="M149" s="188">
        <f>+J149+K149+L149</f>
        <v>0</v>
      </c>
    </row>
    <row r="150" spans="1:13" ht="18" customHeight="1" x14ac:dyDescent="0.3">
      <c r="A150" s="36" t="s">
        <v>214</v>
      </c>
      <c r="B150" s="152">
        <v>383</v>
      </c>
      <c r="C150" s="50">
        <v>2</v>
      </c>
      <c r="D150" s="40">
        <v>0</v>
      </c>
      <c r="E150" s="187">
        <f>+B150+C150+D150</f>
        <v>385</v>
      </c>
      <c r="F150" s="40">
        <v>307</v>
      </c>
      <c r="G150" s="50">
        <v>2</v>
      </c>
      <c r="H150" s="40">
        <v>0</v>
      </c>
      <c r="I150" s="187">
        <f t="shared" ref="I150:I153" si="33">+F150+G150+H150</f>
        <v>309</v>
      </c>
      <c r="J150" s="41">
        <v>683.91499999999996</v>
      </c>
      <c r="K150" s="41">
        <v>2.8</v>
      </c>
      <c r="L150" s="41">
        <v>0</v>
      </c>
      <c r="M150" s="188">
        <f>+J150+K150+L150</f>
        <v>686.71499999999992</v>
      </c>
    </row>
    <row r="151" spans="1:13" ht="15.55" x14ac:dyDescent="0.3">
      <c r="A151" s="36" t="s">
        <v>215</v>
      </c>
      <c r="B151" s="152">
        <v>34</v>
      </c>
      <c r="C151" s="50">
        <v>2</v>
      </c>
      <c r="D151" s="40">
        <v>0</v>
      </c>
      <c r="E151" s="187">
        <f>+B151+C151+D151</f>
        <v>36</v>
      </c>
      <c r="F151" s="40">
        <v>22</v>
      </c>
      <c r="G151" s="50">
        <v>2</v>
      </c>
      <c r="H151" s="40">
        <v>0</v>
      </c>
      <c r="I151" s="187">
        <f t="shared" si="33"/>
        <v>24</v>
      </c>
      <c r="J151" s="41">
        <v>196.1</v>
      </c>
      <c r="K151" s="41">
        <v>12.1</v>
      </c>
      <c r="L151" s="41">
        <v>0</v>
      </c>
      <c r="M151" s="188">
        <f>+J151+K151+L151</f>
        <v>208.2</v>
      </c>
    </row>
    <row r="152" spans="1:13" ht="15.55" x14ac:dyDescent="0.3">
      <c r="A152" s="36" t="s">
        <v>216</v>
      </c>
      <c r="B152" s="152">
        <v>82</v>
      </c>
      <c r="C152" s="50">
        <v>0</v>
      </c>
      <c r="D152" s="40">
        <v>0</v>
      </c>
      <c r="E152" s="187">
        <f>+B152+C152+D152</f>
        <v>82</v>
      </c>
      <c r="F152" s="40">
        <v>67</v>
      </c>
      <c r="G152" s="50">
        <v>0</v>
      </c>
      <c r="H152" s="40">
        <v>0</v>
      </c>
      <c r="I152" s="187">
        <f t="shared" si="33"/>
        <v>67</v>
      </c>
      <c r="J152" s="41">
        <v>1162.0227</v>
      </c>
      <c r="K152" s="41">
        <v>0</v>
      </c>
      <c r="L152" s="41">
        <v>0</v>
      </c>
      <c r="M152" s="188">
        <f>+J152+K152+L152</f>
        <v>1162.0227</v>
      </c>
    </row>
    <row r="153" spans="1:13" ht="15.55" x14ac:dyDescent="0.3">
      <c r="A153" s="36" t="s">
        <v>217</v>
      </c>
      <c r="B153" s="152">
        <v>0</v>
      </c>
      <c r="C153" s="50">
        <v>0</v>
      </c>
      <c r="D153" s="40">
        <v>0</v>
      </c>
      <c r="E153" s="187">
        <f>+B153+C153+D153</f>
        <v>0</v>
      </c>
      <c r="F153" s="40">
        <v>0</v>
      </c>
      <c r="G153" s="50">
        <v>0</v>
      </c>
      <c r="H153" s="40">
        <v>0</v>
      </c>
      <c r="I153" s="187">
        <f t="shared" si="33"/>
        <v>0</v>
      </c>
      <c r="J153" s="41">
        <v>0</v>
      </c>
      <c r="K153" s="41">
        <v>0</v>
      </c>
      <c r="L153" s="41">
        <v>0</v>
      </c>
      <c r="M153" s="188">
        <f>+J153+K153+L153</f>
        <v>0</v>
      </c>
    </row>
    <row r="154" spans="1:13" ht="21.2" customHeight="1" x14ac:dyDescent="0.3">
      <c r="A154" s="183" t="s">
        <v>13</v>
      </c>
      <c r="B154" s="184">
        <f>+B149+B150+B151+B152+B153</f>
        <v>499</v>
      </c>
      <c r="C154" s="185">
        <f t="shared" ref="C154:D154" si="34">+C149+C150+C151+C152+C153</f>
        <v>4</v>
      </c>
      <c r="D154" s="185">
        <f t="shared" si="34"/>
        <v>0</v>
      </c>
      <c r="E154" s="185">
        <f>+E149+E150+E151+E152+E153</f>
        <v>503</v>
      </c>
      <c r="F154" s="185">
        <f t="shared" ref="F154:M154" si="35">+F149+F150+F151+F152+F153</f>
        <v>396</v>
      </c>
      <c r="G154" s="185">
        <f t="shared" si="35"/>
        <v>4</v>
      </c>
      <c r="H154" s="185">
        <f t="shared" si="35"/>
        <v>0</v>
      </c>
      <c r="I154" s="185">
        <f t="shared" si="35"/>
        <v>400</v>
      </c>
      <c r="J154" s="186">
        <f t="shared" si="35"/>
        <v>2042.0376999999999</v>
      </c>
      <c r="K154" s="186">
        <f t="shared" si="35"/>
        <v>14.899999999999999</v>
      </c>
      <c r="L154" s="186">
        <f t="shared" si="35"/>
        <v>0</v>
      </c>
      <c r="M154" s="186">
        <f t="shared" si="35"/>
        <v>2056.9376999999999</v>
      </c>
    </row>
    <row r="156" spans="1:13" ht="27" customHeight="1" x14ac:dyDescent="0.3">
      <c r="A156" s="265" t="s">
        <v>343</v>
      </c>
      <c r="B156" s="266"/>
      <c r="C156" s="266"/>
      <c r="D156" s="266"/>
      <c r="E156" s="266"/>
      <c r="F156" s="266"/>
      <c r="G156" s="266"/>
      <c r="H156" s="266"/>
    </row>
    <row r="157" spans="1:13" s="77" customFormat="1" x14ac:dyDescent="0.3">
      <c r="A157" s="267" t="s">
        <v>284</v>
      </c>
      <c r="B157" s="267"/>
      <c r="C157" s="267"/>
      <c r="D157" s="267"/>
      <c r="E157" s="267"/>
      <c r="F157" s="267"/>
      <c r="G157" s="267"/>
      <c r="H157" s="267"/>
    </row>
    <row r="158" spans="1:13" ht="15.55" x14ac:dyDescent="0.3">
      <c r="A158" s="306" t="s">
        <v>247</v>
      </c>
      <c r="B158" s="264" t="s">
        <v>218</v>
      </c>
      <c r="C158" s="264"/>
      <c r="D158" s="264" t="s">
        <v>219</v>
      </c>
      <c r="E158" s="264"/>
      <c r="F158" s="264"/>
      <c r="G158" s="264" t="s">
        <v>13</v>
      </c>
      <c r="H158" s="264" t="s">
        <v>335</v>
      </c>
    </row>
    <row r="159" spans="1:13" ht="15.55" x14ac:dyDescent="0.3">
      <c r="A159" s="307"/>
      <c r="B159" s="106" t="s">
        <v>59</v>
      </c>
      <c r="C159" s="106" t="s">
        <v>60</v>
      </c>
      <c r="D159" s="106" t="s">
        <v>48</v>
      </c>
      <c r="E159" s="106" t="s">
        <v>49</v>
      </c>
      <c r="F159" s="106" t="s">
        <v>220</v>
      </c>
      <c r="G159" s="264"/>
      <c r="H159" s="264"/>
    </row>
    <row r="160" spans="1:13" ht="15.55" x14ac:dyDescent="0.3">
      <c r="A160" s="36" t="s">
        <v>204</v>
      </c>
      <c r="B160" s="58">
        <v>19590.771918669994</v>
      </c>
      <c r="C160" s="51">
        <v>356.44427830000024</v>
      </c>
      <c r="D160" s="41">
        <v>352.72826842999996</v>
      </c>
      <c r="E160" s="41">
        <v>211.32489306000002</v>
      </c>
      <c r="F160" s="41">
        <v>599.16641799999968</v>
      </c>
      <c r="G160" s="191">
        <f>SUM(B160:F160)</f>
        <v>21110.435776459995</v>
      </c>
      <c r="H160" s="192">
        <f>D160+E160+F160</f>
        <v>1163.2195794899997</v>
      </c>
    </row>
    <row r="161" spans="1:191" ht="15.55" x14ac:dyDescent="0.3">
      <c r="A161" s="36" t="s">
        <v>205</v>
      </c>
      <c r="B161" s="58">
        <v>12296.717790930001</v>
      </c>
      <c r="C161" s="51">
        <v>107.38028648</v>
      </c>
      <c r="D161" s="41">
        <v>130.96254701999999</v>
      </c>
      <c r="E161" s="41">
        <v>63.940099600000003</v>
      </c>
      <c r="F161" s="41">
        <v>6.1613319000000004</v>
      </c>
      <c r="G161" s="191">
        <f t="shared" ref="G161:G163" si="36">SUM(B161:F161)</f>
        <v>12605.162055930003</v>
      </c>
      <c r="H161" s="192">
        <f t="shared" ref="H161:H163" si="37">D161+E161+F161</f>
        <v>201.06397851999998</v>
      </c>
    </row>
    <row r="162" spans="1:191" ht="15.55" x14ac:dyDescent="0.3">
      <c r="A162" s="36" t="s">
        <v>128</v>
      </c>
      <c r="B162" s="58">
        <v>1128.7805423699997</v>
      </c>
      <c r="C162" s="51">
        <v>2.04356377</v>
      </c>
      <c r="D162" s="41">
        <v>3.5150168900000001</v>
      </c>
      <c r="E162" s="41">
        <v>0</v>
      </c>
      <c r="F162" s="41">
        <v>1.4786873099999998</v>
      </c>
      <c r="G162" s="191">
        <f t="shared" si="36"/>
        <v>1135.8178103399996</v>
      </c>
      <c r="H162" s="192">
        <f t="shared" si="37"/>
        <v>4.9937041999999998</v>
      </c>
    </row>
    <row r="163" spans="1:191" ht="15.55" x14ac:dyDescent="0.3">
      <c r="A163" s="36" t="s">
        <v>294</v>
      </c>
      <c r="B163" s="102">
        <v>4426.4835803400019</v>
      </c>
      <c r="C163" s="103">
        <v>47.03116794999999</v>
      </c>
      <c r="D163" s="103">
        <v>34.753509510000001</v>
      </c>
      <c r="E163" s="103">
        <v>80.068500060000005</v>
      </c>
      <c r="F163" s="103">
        <v>134.28812780999999</v>
      </c>
      <c r="G163" s="191">
        <f t="shared" si="36"/>
        <v>4722.6248856700022</v>
      </c>
      <c r="H163" s="192">
        <f t="shared" si="37"/>
        <v>249.11013738</v>
      </c>
    </row>
    <row r="165" spans="1:191" ht="30.75" customHeight="1" x14ac:dyDescent="0.3">
      <c r="A165" s="242" t="s">
        <v>344</v>
      </c>
      <c r="B165" s="243"/>
      <c r="C165" s="243"/>
      <c r="D165" s="243"/>
      <c r="E165" s="243"/>
    </row>
    <row r="166" spans="1:191" s="77" customFormat="1" ht="15.55" x14ac:dyDescent="0.3">
      <c r="A166" s="277" t="s">
        <v>284</v>
      </c>
      <c r="B166" s="277"/>
      <c r="C166" s="277"/>
      <c r="D166" s="277"/>
      <c r="E166" s="277"/>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42"/>
      <c r="CM166" s="42"/>
      <c r="CN166" s="42"/>
      <c r="CO166" s="42"/>
      <c r="CP166" s="42"/>
      <c r="CQ166" s="42"/>
      <c r="CR166" s="42"/>
      <c r="CS166" s="42"/>
      <c r="CT166" s="42"/>
      <c r="CU166" s="42"/>
      <c r="CV166" s="42"/>
      <c r="CW166" s="42"/>
      <c r="CX166" s="42"/>
      <c r="CY166" s="42"/>
      <c r="CZ166" s="42"/>
      <c r="DA166" s="42"/>
      <c r="DB166" s="42"/>
      <c r="DC166" s="42"/>
      <c r="DD166" s="42"/>
      <c r="DE166" s="42"/>
      <c r="DF166" s="42"/>
      <c r="DG166" s="42"/>
      <c r="DH166" s="42"/>
      <c r="DI166" s="42"/>
      <c r="DJ166" s="42"/>
      <c r="DK166" s="42"/>
      <c r="DL166" s="42"/>
      <c r="DM166" s="42"/>
      <c r="DN166" s="42"/>
      <c r="DO166" s="42"/>
      <c r="DP166" s="42"/>
      <c r="DQ166" s="42"/>
      <c r="DR166" s="42"/>
      <c r="DS166" s="42"/>
      <c r="DT166" s="42"/>
      <c r="DU166" s="42"/>
      <c r="DV166" s="42"/>
      <c r="DW166" s="42"/>
      <c r="DX166" s="42"/>
      <c r="DY166" s="42"/>
      <c r="DZ166" s="42"/>
      <c r="EA166" s="42"/>
      <c r="EB166" s="42"/>
      <c r="EC166" s="42"/>
      <c r="ED166" s="42"/>
      <c r="EE166" s="42"/>
      <c r="EF166" s="42"/>
      <c r="EG166" s="42"/>
      <c r="EH166" s="42"/>
      <c r="EI166" s="42"/>
      <c r="EJ166" s="42"/>
      <c r="EK166" s="42"/>
      <c r="EL166" s="42"/>
      <c r="EM166" s="42"/>
      <c r="EN166" s="42"/>
      <c r="EO166" s="42"/>
      <c r="EP166" s="42"/>
      <c r="EQ166" s="42"/>
      <c r="ER166" s="42"/>
      <c r="ES166" s="42"/>
      <c r="ET166" s="42"/>
      <c r="EU166" s="42"/>
      <c r="EV166" s="42"/>
      <c r="EW166" s="42"/>
      <c r="EX166" s="42"/>
      <c r="EY166" s="42"/>
      <c r="EZ166" s="42"/>
      <c r="FA166" s="42"/>
      <c r="FB166" s="42"/>
      <c r="FC166" s="42"/>
      <c r="FD166" s="42"/>
      <c r="FE166" s="42"/>
      <c r="FF166" s="42"/>
      <c r="FG166" s="42"/>
      <c r="FH166" s="42"/>
      <c r="FI166" s="42"/>
      <c r="FJ166" s="42"/>
      <c r="FK166" s="42"/>
      <c r="FL166" s="42"/>
      <c r="FM166" s="42"/>
      <c r="FN166" s="42"/>
      <c r="FO166" s="42"/>
      <c r="FP166" s="42"/>
      <c r="FQ166" s="42"/>
      <c r="FR166" s="42"/>
      <c r="FS166" s="42"/>
      <c r="FT166" s="42"/>
      <c r="FU166" s="42"/>
      <c r="FV166" s="42"/>
      <c r="FW166" s="42"/>
      <c r="FX166" s="42"/>
      <c r="FY166" s="42"/>
      <c r="FZ166" s="42"/>
      <c r="GA166" s="42"/>
      <c r="GB166" s="42"/>
      <c r="GC166" s="42"/>
      <c r="GD166" s="42"/>
      <c r="GE166" s="42"/>
      <c r="GF166" s="42"/>
      <c r="GG166" s="42"/>
      <c r="GH166" s="42"/>
      <c r="GI166" s="42"/>
    </row>
    <row r="167" spans="1:191" s="77" customFormat="1" ht="18.7" customHeight="1" x14ac:dyDescent="0.3">
      <c r="A167" s="237" t="s">
        <v>247</v>
      </c>
      <c r="B167" s="236" t="s">
        <v>221</v>
      </c>
      <c r="C167" s="236"/>
      <c r="D167" s="236"/>
      <c r="E167" s="254" t="s">
        <v>222</v>
      </c>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c r="CJ167" s="42"/>
      <c r="CK167" s="42"/>
      <c r="CL167" s="42"/>
      <c r="CM167" s="42"/>
      <c r="CN167" s="42"/>
      <c r="CO167" s="42"/>
      <c r="CP167" s="42"/>
      <c r="CQ167" s="42"/>
      <c r="CR167" s="42"/>
      <c r="CS167" s="42"/>
      <c r="CT167" s="42"/>
      <c r="CU167" s="42"/>
      <c r="CV167" s="42"/>
      <c r="CW167" s="42"/>
      <c r="CX167" s="42"/>
      <c r="CY167" s="42"/>
      <c r="CZ167" s="42"/>
      <c r="DA167" s="42"/>
      <c r="DB167" s="42"/>
      <c r="DC167" s="42"/>
      <c r="DD167" s="42"/>
      <c r="DE167" s="42"/>
      <c r="DF167" s="42"/>
      <c r="DG167" s="42"/>
      <c r="DH167" s="42"/>
      <c r="DI167" s="42"/>
      <c r="DJ167" s="42"/>
      <c r="DK167" s="42"/>
      <c r="DL167" s="42"/>
      <c r="DM167" s="42"/>
      <c r="DN167" s="42"/>
      <c r="DO167" s="42"/>
      <c r="DP167" s="42"/>
      <c r="DQ167" s="42"/>
      <c r="DR167" s="42"/>
      <c r="DS167" s="42"/>
      <c r="DT167" s="42"/>
      <c r="DU167" s="42"/>
      <c r="DV167" s="42"/>
      <c r="DW167" s="42"/>
      <c r="DX167" s="42"/>
      <c r="DY167" s="42"/>
      <c r="DZ167" s="42"/>
      <c r="EA167" s="42"/>
      <c r="EB167" s="42"/>
      <c r="EC167" s="42"/>
      <c r="ED167" s="42"/>
      <c r="EE167" s="42"/>
      <c r="EF167" s="42"/>
      <c r="EG167" s="42"/>
      <c r="EH167" s="42"/>
      <c r="EI167" s="42"/>
      <c r="EJ167" s="42"/>
      <c r="EK167" s="42"/>
      <c r="EL167" s="42"/>
      <c r="EM167" s="42"/>
      <c r="EN167" s="42"/>
      <c r="EO167" s="42"/>
      <c r="EP167" s="42"/>
      <c r="EQ167" s="42"/>
      <c r="ER167" s="42"/>
      <c r="ES167" s="42"/>
      <c r="ET167" s="42"/>
      <c r="EU167" s="42"/>
      <c r="EV167" s="42"/>
      <c r="EW167" s="42"/>
      <c r="EX167" s="42"/>
      <c r="EY167" s="42"/>
      <c r="EZ167" s="42"/>
      <c r="FA167" s="42"/>
      <c r="FB167" s="42"/>
      <c r="FC167" s="42"/>
      <c r="FD167" s="42"/>
      <c r="FE167" s="42"/>
      <c r="FF167" s="42"/>
      <c r="FG167" s="42"/>
      <c r="FH167" s="42"/>
      <c r="FI167" s="42"/>
      <c r="FJ167" s="42"/>
      <c r="FK167" s="42"/>
      <c r="FL167" s="42"/>
      <c r="FM167" s="42"/>
      <c r="FN167" s="42"/>
      <c r="FO167" s="42"/>
      <c r="FP167" s="42"/>
      <c r="FQ167" s="42"/>
      <c r="FR167" s="42"/>
      <c r="FS167" s="42"/>
      <c r="FT167" s="42"/>
      <c r="FU167" s="42"/>
      <c r="FV167" s="42"/>
      <c r="FW167" s="42"/>
      <c r="FX167" s="42"/>
      <c r="FY167" s="42"/>
      <c r="FZ167" s="42"/>
      <c r="GA167" s="42"/>
      <c r="GB167" s="42"/>
      <c r="GC167" s="42"/>
      <c r="GD167" s="42"/>
      <c r="GE167" s="42"/>
      <c r="GF167" s="42"/>
      <c r="GG167" s="42"/>
      <c r="GH167" s="42"/>
      <c r="GI167" s="42"/>
    </row>
    <row r="168" spans="1:191" s="77" customFormat="1" ht="15.55" x14ac:dyDescent="0.3">
      <c r="A168" s="238"/>
      <c r="B168" s="174" t="s">
        <v>185</v>
      </c>
      <c r="C168" s="174" t="s">
        <v>186</v>
      </c>
      <c r="D168" s="174" t="s">
        <v>13</v>
      </c>
      <c r="E168" s="255"/>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c r="CL168" s="42"/>
      <c r="CM168" s="42"/>
      <c r="CN168" s="42"/>
      <c r="CO168" s="42"/>
      <c r="CP168" s="42"/>
      <c r="CQ168" s="42"/>
      <c r="CR168" s="42"/>
      <c r="CS168" s="42"/>
      <c r="CT168" s="42"/>
      <c r="CU168" s="42"/>
      <c r="CV168" s="42"/>
      <c r="CW168" s="42"/>
      <c r="CX168" s="42"/>
      <c r="CY168" s="42"/>
      <c r="CZ168" s="42"/>
      <c r="DA168" s="42"/>
      <c r="DB168" s="42"/>
      <c r="DC168" s="42"/>
      <c r="DD168" s="42"/>
      <c r="DE168" s="42"/>
      <c r="DF168" s="42"/>
      <c r="DG168" s="42"/>
      <c r="DH168" s="42"/>
      <c r="DI168" s="42"/>
      <c r="DJ168" s="42"/>
      <c r="DK168" s="42"/>
      <c r="DL168" s="42"/>
      <c r="DM168" s="42"/>
      <c r="DN168" s="42"/>
      <c r="DO168" s="42"/>
      <c r="DP168" s="42"/>
      <c r="DQ168" s="42"/>
      <c r="DR168" s="42"/>
      <c r="DS168" s="42"/>
      <c r="DT168" s="42"/>
      <c r="DU168" s="42"/>
      <c r="DV168" s="42"/>
      <c r="DW168" s="42"/>
      <c r="DX168" s="42"/>
      <c r="DY168" s="42"/>
      <c r="DZ168" s="42"/>
      <c r="EA168" s="42"/>
      <c r="EB168" s="42"/>
      <c r="EC168" s="42"/>
      <c r="ED168" s="42"/>
      <c r="EE168" s="42"/>
      <c r="EF168" s="42"/>
      <c r="EG168" s="42"/>
      <c r="EH168" s="42"/>
      <c r="EI168" s="42"/>
      <c r="EJ168" s="42"/>
      <c r="EK168" s="42"/>
      <c r="EL168" s="42"/>
      <c r="EM168" s="42"/>
      <c r="EN168" s="42"/>
      <c r="EO168" s="42"/>
      <c r="EP168" s="42"/>
      <c r="EQ168" s="42"/>
      <c r="ER168" s="42"/>
      <c r="ES168" s="42"/>
      <c r="ET168" s="42"/>
      <c r="EU168" s="42"/>
      <c r="EV168" s="42"/>
      <c r="EW168" s="42"/>
      <c r="EX168" s="42"/>
      <c r="EY168" s="42"/>
      <c r="EZ168" s="42"/>
      <c r="FA168" s="42"/>
      <c r="FB168" s="42"/>
      <c r="FC168" s="42"/>
      <c r="FD168" s="42"/>
      <c r="FE168" s="42"/>
      <c r="FF168" s="42"/>
      <c r="FG168" s="42"/>
      <c r="FH168" s="42"/>
      <c r="FI168" s="42"/>
      <c r="FJ168" s="42"/>
      <c r="FK168" s="42"/>
      <c r="FL168" s="42"/>
      <c r="FM168" s="42"/>
      <c r="FN168" s="42"/>
      <c r="FO168" s="42"/>
      <c r="FP168" s="42"/>
      <c r="FQ168" s="42"/>
      <c r="FR168" s="42"/>
      <c r="FS168" s="42"/>
      <c r="FT168" s="42"/>
      <c r="FU168" s="42"/>
      <c r="FV168" s="42"/>
      <c r="FW168" s="42"/>
      <c r="FX168" s="42"/>
      <c r="FY168" s="42"/>
      <c r="FZ168" s="42"/>
      <c r="GA168" s="42"/>
      <c r="GB168" s="42"/>
      <c r="GC168" s="42"/>
      <c r="GD168" s="42"/>
      <c r="GE168" s="42"/>
      <c r="GF168" s="42"/>
      <c r="GG168" s="42"/>
      <c r="GH168" s="42"/>
      <c r="GI168" s="42"/>
    </row>
    <row r="169" spans="1:191" s="77" customFormat="1" ht="15.55" x14ac:dyDescent="0.3">
      <c r="A169" s="43" t="s">
        <v>223</v>
      </c>
      <c r="B169" s="150">
        <v>0</v>
      </c>
      <c r="C169" s="150">
        <v>0</v>
      </c>
      <c r="D169" s="199">
        <f>B169+C169</f>
        <v>0</v>
      </c>
      <c r="E169" s="151">
        <v>0</v>
      </c>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c r="CG169" s="42"/>
      <c r="CH169" s="42"/>
      <c r="CI169" s="42"/>
      <c r="CJ169" s="42"/>
      <c r="CK169" s="42"/>
      <c r="CL169" s="42"/>
      <c r="CM169" s="42"/>
      <c r="CN169" s="42"/>
      <c r="CO169" s="42"/>
      <c r="CP169" s="42"/>
      <c r="CQ169" s="42"/>
      <c r="CR169" s="42"/>
      <c r="CS169" s="42"/>
      <c r="CT169" s="42"/>
      <c r="CU169" s="42"/>
      <c r="CV169" s="42"/>
      <c r="CW169" s="42"/>
      <c r="CX169" s="42"/>
      <c r="CY169" s="42"/>
      <c r="CZ169" s="42"/>
      <c r="DA169" s="42"/>
      <c r="DB169" s="42"/>
      <c r="DC169" s="42"/>
      <c r="DD169" s="42"/>
      <c r="DE169" s="42"/>
      <c r="DF169" s="42"/>
      <c r="DG169" s="42"/>
      <c r="DH169" s="42"/>
      <c r="DI169" s="42"/>
      <c r="DJ169" s="42"/>
      <c r="DK169" s="42"/>
      <c r="DL169" s="42"/>
      <c r="DM169" s="42"/>
      <c r="DN169" s="42"/>
      <c r="DO169" s="42"/>
      <c r="DP169" s="42"/>
      <c r="DQ169" s="42"/>
      <c r="DR169" s="42"/>
      <c r="DS169" s="42"/>
      <c r="DT169" s="42"/>
      <c r="DU169" s="42"/>
      <c r="DV169" s="42"/>
      <c r="DW169" s="42"/>
      <c r="DX169" s="42"/>
      <c r="DY169" s="42"/>
      <c r="DZ169" s="42"/>
      <c r="EA169" s="42"/>
      <c r="EB169" s="42"/>
      <c r="EC169" s="42"/>
      <c r="ED169" s="42"/>
      <c r="EE169" s="42"/>
      <c r="EF169" s="42"/>
      <c r="EG169" s="42"/>
      <c r="EH169" s="42"/>
      <c r="EI169" s="42"/>
      <c r="EJ169" s="42"/>
      <c r="EK169" s="42"/>
      <c r="EL169" s="42"/>
      <c r="EM169" s="42"/>
      <c r="EN169" s="42"/>
      <c r="EO169" s="42"/>
      <c r="EP169" s="42"/>
      <c r="EQ169" s="42"/>
      <c r="ER169" s="42"/>
      <c r="ES169" s="42"/>
      <c r="ET169" s="42"/>
      <c r="EU169" s="42"/>
      <c r="EV169" s="42"/>
      <c r="EW169" s="42"/>
      <c r="EX169" s="42"/>
      <c r="EY169" s="42"/>
      <c r="EZ169" s="42"/>
      <c r="FA169" s="42"/>
      <c r="FB169" s="42"/>
      <c r="FC169" s="42"/>
      <c r="FD169" s="42"/>
      <c r="FE169" s="42"/>
      <c r="FF169" s="42"/>
      <c r="FG169" s="42"/>
      <c r="FH169" s="42"/>
      <c r="FI169" s="42"/>
      <c r="FJ169" s="42"/>
      <c r="FK169" s="42"/>
      <c r="FL169" s="42"/>
      <c r="FM169" s="42"/>
      <c r="FN169" s="42"/>
      <c r="FO169" s="42"/>
      <c r="FP169" s="42"/>
      <c r="FQ169" s="42"/>
      <c r="FR169" s="42"/>
      <c r="FS169" s="42"/>
      <c r="FT169" s="42"/>
      <c r="FU169" s="42"/>
      <c r="FV169" s="42"/>
      <c r="FW169" s="42"/>
      <c r="FX169" s="42"/>
      <c r="FY169" s="42"/>
      <c r="FZ169" s="42"/>
      <c r="GA169" s="42"/>
      <c r="GB169" s="42"/>
      <c r="GC169" s="42"/>
      <c r="GD169" s="42"/>
      <c r="GE169" s="42"/>
      <c r="GF169" s="42"/>
      <c r="GG169" s="42"/>
      <c r="GH169" s="42"/>
      <c r="GI169" s="42"/>
    </row>
    <row r="170" spans="1:191" s="77" customFormat="1" ht="15.55" x14ac:dyDescent="0.3">
      <c r="A170" s="43" t="s">
        <v>224</v>
      </c>
      <c r="B170" s="150">
        <v>0</v>
      </c>
      <c r="C170" s="150">
        <v>0</v>
      </c>
      <c r="D170" s="199">
        <f t="shared" ref="D170:D172" si="38">B170+C170</f>
        <v>0</v>
      </c>
      <c r="E170" s="151">
        <v>0</v>
      </c>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c r="CL170" s="42"/>
      <c r="CM170" s="42"/>
      <c r="CN170" s="42"/>
      <c r="CO170" s="42"/>
      <c r="CP170" s="42"/>
      <c r="CQ170" s="42"/>
      <c r="CR170" s="42"/>
      <c r="CS170" s="42"/>
      <c r="CT170" s="42"/>
      <c r="CU170" s="42"/>
      <c r="CV170" s="42"/>
      <c r="CW170" s="42"/>
      <c r="CX170" s="42"/>
      <c r="CY170" s="42"/>
      <c r="CZ170" s="42"/>
      <c r="DA170" s="42"/>
      <c r="DB170" s="42"/>
      <c r="DC170" s="42"/>
      <c r="DD170" s="42"/>
      <c r="DE170" s="42"/>
      <c r="DF170" s="42"/>
      <c r="DG170" s="42"/>
      <c r="DH170" s="42"/>
      <c r="DI170" s="42"/>
      <c r="DJ170" s="42"/>
      <c r="DK170" s="42"/>
      <c r="DL170" s="42"/>
      <c r="DM170" s="42"/>
      <c r="DN170" s="42"/>
      <c r="DO170" s="42"/>
      <c r="DP170" s="42"/>
      <c r="DQ170" s="42"/>
      <c r="DR170" s="42"/>
      <c r="DS170" s="42"/>
      <c r="DT170" s="42"/>
      <c r="DU170" s="42"/>
      <c r="DV170" s="42"/>
      <c r="DW170" s="42"/>
      <c r="DX170" s="42"/>
      <c r="DY170" s="42"/>
      <c r="DZ170" s="42"/>
      <c r="EA170" s="42"/>
      <c r="EB170" s="42"/>
      <c r="EC170" s="42"/>
      <c r="ED170" s="42"/>
      <c r="EE170" s="42"/>
      <c r="EF170" s="42"/>
      <c r="EG170" s="42"/>
      <c r="EH170" s="42"/>
      <c r="EI170" s="42"/>
      <c r="EJ170" s="42"/>
      <c r="EK170" s="42"/>
      <c r="EL170" s="42"/>
      <c r="EM170" s="42"/>
      <c r="EN170" s="42"/>
      <c r="EO170" s="42"/>
      <c r="EP170" s="42"/>
      <c r="EQ170" s="42"/>
      <c r="ER170" s="42"/>
      <c r="ES170" s="42"/>
      <c r="ET170" s="42"/>
      <c r="EU170" s="42"/>
      <c r="EV170" s="42"/>
      <c r="EW170" s="42"/>
      <c r="EX170" s="42"/>
      <c r="EY170" s="42"/>
      <c r="EZ170" s="42"/>
      <c r="FA170" s="42"/>
      <c r="FB170" s="42"/>
      <c r="FC170" s="42"/>
      <c r="FD170" s="42"/>
      <c r="FE170" s="42"/>
      <c r="FF170" s="42"/>
      <c r="FG170" s="42"/>
      <c r="FH170" s="42"/>
      <c r="FI170" s="42"/>
      <c r="FJ170" s="42"/>
      <c r="FK170" s="42"/>
      <c r="FL170" s="42"/>
      <c r="FM170" s="42"/>
      <c r="FN170" s="42"/>
      <c r="FO170" s="42"/>
      <c r="FP170" s="42"/>
      <c r="FQ170" s="42"/>
      <c r="FR170" s="42"/>
      <c r="FS170" s="42"/>
      <c r="FT170" s="42"/>
      <c r="FU170" s="42"/>
      <c r="FV170" s="42"/>
      <c r="FW170" s="42"/>
      <c r="FX170" s="42"/>
      <c r="FY170" s="42"/>
      <c r="FZ170" s="42"/>
      <c r="GA170" s="42"/>
      <c r="GB170" s="42"/>
      <c r="GC170" s="42"/>
      <c r="GD170" s="42"/>
      <c r="GE170" s="42"/>
      <c r="GF170" s="42"/>
      <c r="GG170" s="42"/>
      <c r="GH170" s="42"/>
      <c r="GI170" s="42"/>
    </row>
    <row r="171" spans="1:191" s="77" customFormat="1" ht="15.55" x14ac:dyDescent="0.3">
      <c r="A171" s="43" t="s">
        <v>270</v>
      </c>
      <c r="B171" s="150">
        <v>0</v>
      </c>
      <c r="C171" s="150">
        <v>0</v>
      </c>
      <c r="D171" s="199">
        <f t="shared" si="38"/>
        <v>0</v>
      </c>
      <c r="E171" s="151">
        <v>0</v>
      </c>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c r="CI171" s="42"/>
      <c r="CJ171" s="42"/>
      <c r="CK171" s="42"/>
      <c r="CL171" s="42"/>
      <c r="CM171" s="42"/>
      <c r="CN171" s="42"/>
      <c r="CO171" s="42"/>
      <c r="CP171" s="42"/>
      <c r="CQ171" s="42"/>
      <c r="CR171" s="42"/>
      <c r="CS171" s="42"/>
      <c r="CT171" s="42"/>
      <c r="CU171" s="42"/>
      <c r="CV171" s="42"/>
      <c r="CW171" s="42"/>
      <c r="CX171" s="42"/>
      <c r="CY171" s="42"/>
      <c r="CZ171" s="42"/>
      <c r="DA171" s="42"/>
      <c r="DB171" s="42"/>
      <c r="DC171" s="42"/>
      <c r="DD171" s="42"/>
      <c r="DE171" s="42"/>
      <c r="DF171" s="42"/>
      <c r="DG171" s="42"/>
      <c r="DH171" s="42"/>
      <c r="DI171" s="42"/>
      <c r="DJ171" s="42"/>
      <c r="DK171" s="42"/>
      <c r="DL171" s="42"/>
      <c r="DM171" s="42"/>
      <c r="DN171" s="42"/>
      <c r="DO171" s="42"/>
      <c r="DP171" s="42"/>
      <c r="DQ171" s="42"/>
      <c r="DR171" s="42"/>
      <c r="DS171" s="42"/>
      <c r="DT171" s="42"/>
      <c r="DU171" s="42"/>
      <c r="DV171" s="42"/>
      <c r="DW171" s="42"/>
      <c r="DX171" s="42"/>
      <c r="DY171" s="42"/>
      <c r="DZ171" s="42"/>
      <c r="EA171" s="42"/>
      <c r="EB171" s="42"/>
      <c r="EC171" s="42"/>
      <c r="ED171" s="42"/>
      <c r="EE171" s="42"/>
      <c r="EF171" s="42"/>
      <c r="EG171" s="42"/>
      <c r="EH171" s="42"/>
      <c r="EI171" s="42"/>
      <c r="EJ171" s="42"/>
      <c r="EK171" s="42"/>
      <c r="EL171" s="42"/>
      <c r="EM171" s="42"/>
      <c r="EN171" s="42"/>
      <c r="EO171" s="42"/>
      <c r="EP171" s="42"/>
      <c r="EQ171" s="42"/>
      <c r="ER171" s="42"/>
      <c r="ES171" s="42"/>
      <c r="ET171" s="42"/>
      <c r="EU171" s="42"/>
      <c r="EV171" s="42"/>
      <c r="EW171" s="42"/>
      <c r="EX171" s="42"/>
      <c r="EY171" s="42"/>
      <c r="EZ171" s="42"/>
      <c r="FA171" s="42"/>
      <c r="FB171" s="42"/>
      <c r="FC171" s="42"/>
      <c r="FD171" s="42"/>
      <c r="FE171" s="42"/>
      <c r="FF171" s="42"/>
      <c r="FG171" s="42"/>
      <c r="FH171" s="42"/>
      <c r="FI171" s="42"/>
      <c r="FJ171" s="42"/>
      <c r="FK171" s="42"/>
      <c r="FL171" s="42"/>
      <c r="FM171" s="42"/>
      <c r="FN171" s="42"/>
      <c r="FO171" s="42"/>
      <c r="FP171" s="42"/>
      <c r="FQ171" s="42"/>
      <c r="FR171" s="42"/>
      <c r="FS171" s="42"/>
      <c r="FT171" s="42"/>
      <c r="FU171" s="42"/>
      <c r="FV171" s="42"/>
      <c r="FW171" s="42"/>
      <c r="FX171" s="42"/>
      <c r="FY171" s="42"/>
      <c r="FZ171" s="42"/>
      <c r="GA171" s="42"/>
      <c r="GB171" s="42"/>
      <c r="GC171" s="42"/>
      <c r="GD171" s="42"/>
      <c r="GE171" s="42"/>
      <c r="GF171" s="42"/>
      <c r="GG171" s="42"/>
      <c r="GH171" s="42"/>
      <c r="GI171" s="42"/>
    </row>
    <row r="172" spans="1:191" s="77" customFormat="1" ht="15.55" x14ac:dyDescent="0.3">
      <c r="A172" s="141" t="s">
        <v>13</v>
      </c>
      <c r="B172" s="190">
        <f>SUM(B169:B171)</f>
        <v>0</v>
      </c>
      <c r="C172" s="190">
        <f t="shared" ref="C172:E172" si="39">SUM(C169:C171)</f>
        <v>0</v>
      </c>
      <c r="D172" s="190">
        <f t="shared" si="38"/>
        <v>0</v>
      </c>
      <c r="E172" s="190">
        <f t="shared" si="39"/>
        <v>0</v>
      </c>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c r="CI172" s="42"/>
      <c r="CJ172" s="42"/>
      <c r="CK172" s="42"/>
      <c r="CL172" s="42"/>
      <c r="CM172" s="42"/>
      <c r="CN172" s="42"/>
      <c r="CO172" s="42"/>
      <c r="CP172" s="42"/>
      <c r="CQ172" s="42"/>
      <c r="CR172" s="42"/>
      <c r="CS172" s="42"/>
      <c r="CT172" s="42"/>
      <c r="CU172" s="42"/>
      <c r="CV172" s="42"/>
      <c r="CW172" s="42"/>
      <c r="CX172" s="42"/>
      <c r="CY172" s="42"/>
      <c r="CZ172" s="42"/>
      <c r="DA172" s="42"/>
      <c r="DB172" s="42"/>
      <c r="DC172" s="42"/>
      <c r="DD172" s="42"/>
      <c r="DE172" s="42"/>
      <c r="DF172" s="42"/>
      <c r="DG172" s="42"/>
      <c r="DH172" s="42"/>
      <c r="DI172" s="42"/>
      <c r="DJ172" s="42"/>
      <c r="DK172" s="42"/>
      <c r="DL172" s="42"/>
      <c r="DM172" s="42"/>
      <c r="DN172" s="42"/>
      <c r="DO172" s="42"/>
      <c r="DP172" s="42"/>
      <c r="DQ172" s="42"/>
      <c r="DR172" s="42"/>
      <c r="DS172" s="42"/>
      <c r="DT172" s="42"/>
      <c r="DU172" s="42"/>
      <c r="DV172" s="42"/>
      <c r="DW172" s="42"/>
      <c r="DX172" s="42"/>
      <c r="DY172" s="42"/>
      <c r="DZ172" s="42"/>
      <c r="EA172" s="42"/>
      <c r="EB172" s="42"/>
      <c r="EC172" s="42"/>
      <c r="ED172" s="42"/>
      <c r="EE172" s="42"/>
      <c r="EF172" s="42"/>
      <c r="EG172" s="42"/>
      <c r="EH172" s="42"/>
      <c r="EI172" s="42"/>
      <c r="EJ172" s="42"/>
      <c r="EK172" s="42"/>
      <c r="EL172" s="42"/>
      <c r="EM172" s="42"/>
      <c r="EN172" s="42"/>
      <c r="EO172" s="42"/>
      <c r="EP172" s="42"/>
      <c r="EQ172" s="42"/>
      <c r="ER172" s="42"/>
      <c r="ES172" s="42"/>
      <c r="ET172" s="42"/>
      <c r="EU172" s="42"/>
      <c r="EV172" s="42"/>
      <c r="EW172" s="42"/>
      <c r="EX172" s="42"/>
      <c r="EY172" s="42"/>
      <c r="EZ172" s="42"/>
      <c r="FA172" s="42"/>
      <c r="FB172" s="42"/>
      <c r="FC172" s="42"/>
      <c r="FD172" s="42"/>
      <c r="FE172" s="42"/>
      <c r="FF172" s="42"/>
      <c r="FG172" s="42"/>
      <c r="FH172" s="42"/>
      <c r="FI172" s="42"/>
      <c r="FJ172" s="42"/>
      <c r="FK172" s="42"/>
      <c r="FL172" s="42"/>
      <c r="FM172" s="42"/>
      <c r="FN172" s="42"/>
      <c r="FO172" s="42"/>
      <c r="FP172" s="42"/>
      <c r="FQ172" s="42"/>
      <c r="FR172" s="42"/>
      <c r="FS172" s="42"/>
      <c r="FT172" s="42"/>
      <c r="FU172" s="42"/>
      <c r="FV172" s="42"/>
      <c r="FW172" s="42"/>
      <c r="FX172" s="42"/>
      <c r="FY172" s="42"/>
      <c r="FZ172" s="42"/>
      <c r="GA172" s="42"/>
      <c r="GB172" s="42"/>
      <c r="GC172" s="42"/>
      <c r="GD172" s="42"/>
      <c r="GE172" s="42"/>
      <c r="GF172" s="42"/>
      <c r="GG172" s="42"/>
      <c r="GH172" s="42"/>
      <c r="GI172" s="42"/>
    </row>
    <row r="173" spans="1:191" s="118" customFormat="1" ht="16.100000000000001" thickBot="1" x14ac:dyDescent="0.35">
      <c r="A173" s="135"/>
      <c r="B173" s="71"/>
      <c r="C173" s="136"/>
      <c r="D173" s="137"/>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c r="BS173" s="42"/>
      <c r="BT173" s="42"/>
      <c r="BU173" s="42"/>
      <c r="BV173" s="42"/>
      <c r="BW173" s="42"/>
      <c r="BX173" s="42"/>
      <c r="BY173" s="42"/>
      <c r="BZ173" s="42"/>
      <c r="CA173" s="42"/>
      <c r="CB173" s="42"/>
      <c r="CC173" s="42"/>
      <c r="CD173" s="42"/>
      <c r="CE173" s="42"/>
      <c r="CF173" s="42"/>
      <c r="CG173" s="42"/>
      <c r="CH173" s="42"/>
      <c r="CI173" s="42"/>
      <c r="CJ173" s="42"/>
      <c r="CK173" s="42"/>
      <c r="CL173" s="42"/>
      <c r="CM173" s="42"/>
      <c r="CN173" s="42"/>
      <c r="CO173" s="42"/>
      <c r="CP173" s="42"/>
      <c r="CQ173" s="42"/>
      <c r="CR173" s="42"/>
      <c r="CS173" s="42"/>
      <c r="CT173" s="42"/>
      <c r="CU173" s="42"/>
      <c r="CV173" s="42"/>
      <c r="CW173" s="42"/>
      <c r="CX173" s="42"/>
      <c r="CY173" s="42"/>
      <c r="CZ173" s="42"/>
      <c r="DA173" s="42"/>
      <c r="DB173" s="42"/>
      <c r="DC173" s="42"/>
      <c r="DD173" s="42"/>
      <c r="DE173" s="42"/>
      <c r="DF173" s="42"/>
      <c r="DG173" s="42"/>
      <c r="DH173" s="42"/>
      <c r="DI173" s="42"/>
      <c r="DJ173" s="42"/>
      <c r="DK173" s="42"/>
      <c r="DL173" s="42"/>
      <c r="DM173" s="42"/>
      <c r="DN173" s="42"/>
      <c r="DO173" s="42"/>
      <c r="DP173" s="42"/>
      <c r="DQ173" s="42"/>
      <c r="DR173" s="42"/>
      <c r="DS173" s="42"/>
      <c r="DT173" s="42"/>
      <c r="DU173" s="42"/>
      <c r="DV173" s="42"/>
      <c r="DW173" s="42"/>
      <c r="DX173" s="42"/>
      <c r="DY173" s="42"/>
      <c r="DZ173" s="42"/>
      <c r="EA173" s="42"/>
      <c r="EB173" s="42"/>
      <c r="EC173" s="42"/>
      <c r="ED173" s="42"/>
      <c r="EE173" s="42"/>
      <c r="EF173" s="42"/>
      <c r="EG173" s="42"/>
      <c r="EH173" s="42"/>
      <c r="EI173" s="42"/>
      <c r="EJ173" s="42"/>
      <c r="EK173" s="42"/>
      <c r="EL173" s="42"/>
      <c r="EM173" s="42"/>
      <c r="EN173" s="42"/>
      <c r="EO173" s="42"/>
      <c r="EP173" s="42"/>
      <c r="EQ173" s="42"/>
      <c r="ER173" s="42"/>
      <c r="ES173" s="42"/>
      <c r="ET173" s="42"/>
      <c r="EU173" s="42"/>
      <c r="EV173" s="42"/>
      <c r="EW173" s="42"/>
      <c r="EX173" s="42"/>
      <c r="EY173" s="42"/>
      <c r="EZ173" s="42"/>
      <c r="FA173" s="42"/>
      <c r="FB173" s="42"/>
      <c r="FC173" s="42"/>
      <c r="FD173" s="42"/>
      <c r="FE173" s="42"/>
      <c r="FF173" s="42"/>
      <c r="FG173" s="42"/>
      <c r="FH173" s="42"/>
      <c r="FI173" s="42"/>
      <c r="FJ173" s="42"/>
      <c r="FK173" s="42"/>
      <c r="FL173" s="42"/>
      <c r="FM173" s="42"/>
      <c r="FN173" s="42"/>
      <c r="FO173" s="42"/>
      <c r="FP173" s="42"/>
      <c r="FQ173" s="42"/>
      <c r="FR173" s="42"/>
      <c r="FS173" s="42"/>
      <c r="FT173" s="42"/>
      <c r="FU173" s="42"/>
      <c r="FV173" s="42"/>
      <c r="FW173" s="42"/>
      <c r="FX173" s="42"/>
      <c r="FY173" s="42"/>
      <c r="FZ173" s="42"/>
      <c r="GA173" s="42"/>
      <c r="GB173" s="42"/>
      <c r="GC173" s="42"/>
      <c r="GD173" s="42"/>
      <c r="GE173" s="42"/>
      <c r="GF173" s="42"/>
      <c r="GG173" s="42"/>
      <c r="GH173" s="42"/>
      <c r="GI173" s="42"/>
    </row>
    <row r="174" spans="1:191" ht="27.7" customHeight="1" thickBot="1" x14ac:dyDescent="0.35">
      <c r="A174" s="256" t="s">
        <v>345</v>
      </c>
      <c r="B174" s="257"/>
      <c r="C174" s="257"/>
      <c r="D174" s="258"/>
    </row>
    <row r="175" spans="1:191" ht="15.8" customHeight="1" x14ac:dyDescent="0.3">
      <c r="A175" s="244" t="s">
        <v>225</v>
      </c>
      <c r="B175" s="245"/>
      <c r="C175" s="245"/>
      <c r="D175" s="246"/>
    </row>
    <row r="176" spans="1:191" ht="31.05" x14ac:dyDescent="0.3">
      <c r="A176" s="42"/>
      <c r="B176" s="59" t="s">
        <v>226</v>
      </c>
      <c r="C176" s="52" t="s">
        <v>227</v>
      </c>
    </row>
    <row r="177" spans="1:49" ht="16.100000000000001" thickBot="1" x14ac:dyDescent="0.35">
      <c r="A177" s="42"/>
      <c r="B177" s="60">
        <v>7.1499999999999992E-4</v>
      </c>
      <c r="C177" s="53">
        <v>1.1797500000000001E-4</v>
      </c>
    </row>
    <row r="178" spans="1:49" x14ac:dyDescent="0.3">
      <c r="A178" s="42"/>
      <c r="B178" s="75"/>
    </row>
    <row r="179" spans="1:49" ht="27.7" customHeight="1" x14ac:dyDescent="0.3">
      <c r="A179" s="242" t="s">
        <v>346</v>
      </c>
      <c r="B179" s="243"/>
      <c r="C179" s="243"/>
      <c r="D179" s="243"/>
    </row>
    <row r="180" spans="1:49" s="77" customFormat="1" ht="17.2" x14ac:dyDescent="0.3">
      <c r="A180" s="74"/>
      <c r="B180" s="74"/>
      <c r="C180" s="74"/>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row>
    <row r="181" spans="1:49" ht="14.95" customHeight="1" x14ac:dyDescent="0.3">
      <c r="A181" s="142" t="s">
        <v>247</v>
      </c>
      <c r="B181" s="123" t="s">
        <v>185</v>
      </c>
      <c r="C181" s="123" t="s">
        <v>186</v>
      </c>
      <c r="D181" s="173" t="s">
        <v>13</v>
      </c>
    </row>
    <row r="182" spans="1:49" ht="22.75" customHeight="1" x14ac:dyDescent="0.3">
      <c r="A182" s="43" t="s">
        <v>228</v>
      </c>
      <c r="B182" s="155">
        <v>0</v>
      </c>
      <c r="C182" s="153">
        <v>21</v>
      </c>
      <c r="D182" s="195">
        <f>B182+C182</f>
        <v>21</v>
      </c>
    </row>
    <row r="183" spans="1:49" ht="31.05" x14ac:dyDescent="0.3">
      <c r="A183" s="43" t="s">
        <v>229</v>
      </c>
      <c r="B183" s="155">
        <v>0</v>
      </c>
      <c r="C183" s="153">
        <v>0</v>
      </c>
      <c r="D183" s="195">
        <f t="shared" ref="D183:D194" si="40">B183+C183</f>
        <v>0</v>
      </c>
    </row>
    <row r="184" spans="1:49" ht="34.5" customHeight="1" x14ac:dyDescent="0.3">
      <c r="A184" s="43" t="s">
        <v>230</v>
      </c>
      <c r="B184" s="155">
        <v>0</v>
      </c>
      <c r="C184" s="153">
        <v>0</v>
      </c>
      <c r="D184" s="195">
        <f t="shared" si="40"/>
        <v>0</v>
      </c>
    </row>
    <row r="185" spans="1:49" ht="46.55" x14ac:dyDescent="0.3">
      <c r="A185" s="43" t="s">
        <v>231</v>
      </c>
      <c r="B185" s="155">
        <v>0</v>
      </c>
      <c r="C185" s="153">
        <v>0</v>
      </c>
      <c r="D185" s="195">
        <f t="shared" si="40"/>
        <v>0</v>
      </c>
    </row>
    <row r="186" spans="1:49" ht="35.450000000000003" customHeight="1" x14ac:dyDescent="0.3">
      <c r="A186" s="43" t="s">
        <v>232</v>
      </c>
      <c r="B186" s="155">
        <v>0</v>
      </c>
      <c r="C186" s="153">
        <v>0</v>
      </c>
      <c r="D186" s="195">
        <f t="shared" si="40"/>
        <v>0</v>
      </c>
    </row>
    <row r="187" spans="1:49" ht="15.55" x14ac:dyDescent="0.3">
      <c r="A187" s="43" t="s">
        <v>233</v>
      </c>
      <c r="B187" s="155">
        <v>0</v>
      </c>
      <c r="C187" s="153">
        <v>0</v>
      </c>
      <c r="D187" s="195">
        <f t="shared" si="40"/>
        <v>0</v>
      </c>
    </row>
    <row r="188" spans="1:49" ht="31.05" x14ac:dyDescent="0.3">
      <c r="A188" s="43" t="s">
        <v>234</v>
      </c>
      <c r="B188" s="155">
        <v>0</v>
      </c>
      <c r="C188" s="153">
        <v>0</v>
      </c>
      <c r="D188" s="195">
        <f t="shared" si="40"/>
        <v>0</v>
      </c>
    </row>
    <row r="189" spans="1:49" ht="15.55" x14ac:dyDescent="0.3">
      <c r="A189" s="43" t="s">
        <v>235</v>
      </c>
      <c r="B189" s="155">
        <v>0</v>
      </c>
      <c r="C189" s="153">
        <v>0</v>
      </c>
      <c r="D189" s="195">
        <f t="shared" si="40"/>
        <v>0</v>
      </c>
    </row>
    <row r="190" spans="1:49" ht="31.05" x14ac:dyDescent="0.3">
      <c r="A190" s="43" t="s">
        <v>236</v>
      </c>
      <c r="B190" s="155">
        <v>0</v>
      </c>
      <c r="C190" s="153">
        <v>0</v>
      </c>
      <c r="D190" s="195">
        <f t="shared" si="40"/>
        <v>0</v>
      </c>
    </row>
    <row r="191" spans="1:49" ht="31.6" thickBot="1" x14ac:dyDescent="0.35">
      <c r="A191" s="143" t="s">
        <v>331</v>
      </c>
      <c r="B191" s="155">
        <v>0</v>
      </c>
      <c r="C191" s="153">
        <v>4.04558E-3</v>
      </c>
      <c r="D191" s="195">
        <f t="shared" si="40"/>
        <v>4.04558E-3</v>
      </c>
    </row>
    <row r="192" spans="1:49" ht="33.799999999999997" customHeight="1" thickBot="1" x14ac:dyDescent="0.35">
      <c r="A192" s="171" t="s">
        <v>332</v>
      </c>
      <c r="B192" s="155">
        <v>0</v>
      </c>
      <c r="C192" s="153">
        <v>5.698E-5</v>
      </c>
      <c r="D192" s="195">
        <f t="shared" si="40"/>
        <v>5.698E-5</v>
      </c>
    </row>
    <row r="193" spans="1:4" ht="31.6" thickBot="1" x14ac:dyDescent="0.35">
      <c r="A193" s="143" t="s">
        <v>333</v>
      </c>
      <c r="B193" s="155">
        <v>0</v>
      </c>
      <c r="C193" s="153">
        <v>8.1196580000000005E-4</v>
      </c>
      <c r="D193" s="195">
        <f t="shared" si="40"/>
        <v>8.1196580000000005E-4</v>
      </c>
    </row>
    <row r="194" spans="1:4" ht="47.1" thickBot="1" x14ac:dyDescent="0.35">
      <c r="A194" s="143" t="s">
        <v>334</v>
      </c>
      <c r="B194" s="155">
        <v>0</v>
      </c>
      <c r="C194" s="153">
        <v>3.7891737000000001E-3</v>
      </c>
      <c r="D194" s="195">
        <f t="shared" si="40"/>
        <v>3.7891737000000001E-3</v>
      </c>
    </row>
    <row r="196" spans="1:4" ht="22.75" x14ac:dyDescent="0.3">
      <c r="A196" s="242" t="s">
        <v>347</v>
      </c>
      <c r="B196" s="243"/>
      <c r="C196" s="243"/>
      <c r="D196" s="243"/>
    </row>
    <row r="198" spans="1:4" ht="15.55" x14ac:dyDescent="0.3">
      <c r="A198" s="208" t="s">
        <v>247</v>
      </c>
      <c r="B198" s="214" t="s">
        <v>185</v>
      </c>
      <c r="C198" s="214" t="s">
        <v>186</v>
      </c>
      <c r="D198" s="214" t="s">
        <v>13</v>
      </c>
    </row>
    <row r="199" spans="1:4" ht="14.95" customHeight="1" x14ac:dyDescent="0.3">
      <c r="A199" s="43" t="s">
        <v>237</v>
      </c>
      <c r="B199" s="155">
        <v>2818</v>
      </c>
      <c r="C199" s="153">
        <v>7811</v>
      </c>
      <c r="D199" s="196">
        <f>B199+C199</f>
        <v>10629</v>
      </c>
    </row>
    <row r="200" spans="1:4" ht="30.75" customHeight="1" x14ac:dyDescent="0.3">
      <c r="A200" s="43" t="s">
        <v>238</v>
      </c>
      <c r="B200" s="155">
        <v>0</v>
      </c>
      <c r="C200" s="153">
        <v>0</v>
      </c>
      <c r="D200" s="196">
        <f t="shared" ref="D200:D203" si="41">B200+C200</f>
        <v>0</v>
      </c>
    </row>
    <row r="201" spans="1:4" ht="35.450000000000003" customHeight="1" x14ac:dyDescent="0.3">
      <c r="A201" s="43" t="s">
        <v>239</v>
      </c>
      <c r="B201" s="155">
        <v>0</v>
      </c>
      <c r="C201" s="153">
        <v>0</v>
      </c>
      <c r="D201" s="196">
        <f t="shared" si="41"/>
        <v>0</v>
      </c>
    </row>
    <row r="202" spans="1:4" ht="15.55" x14ac:dyDescent="0.3">
      <c r="A202" s="43" t="s">
        <v>240</v>
      </c>
      <c r="B202" s="155">
        <v>0</v>
      </c>
      <c r="C202" s="153">
        <v>0</v>
      </c>
      <c r="D202" s="196">
        <f t="shared" si="41"/>
        <v>0</v>
      </c>
    </row>
    <row r="203" spans="1:4" ht="15.55" x14ac:dyDescent="0.3">
      <c r="A203" s="43" t="s">
        <v>241</v>
      </c>
      <c r="B203" s="155">
        <v>0</v>
      </c>
      <c r="C203" s="153">
        <v>0</v>
      </c>
      <c r="D203" s="196">
        <f t="shared" si="41"/>
        <v>0</v>
      </c>
    </row>
    <row r="205" spans="1:4" ht="22.75" x14ac:dyDescent="0.3">
      <c r="A205" s="242" t="s">
        <v>348</v>
      </c>
      <c r="B205" s="243"/>
      <c r="C205" s="243"/>
      <c r="D205" s="243"/>
    </row>
    <row r="207" spans="1:4" ht="30.2" customHeight="1" thickBot="1" x14ac:dyDescent="0.35">
      <c r="A207" s="142" t="s">
        <v>247</v>
      </c>
      <c r="B207" s="95" t="s">
        <v>325</v>
      </c>
      <c r="C207" s="95" t="s">
        <v>242</v>
      </c>
      <c r="D207" s="95" t="s">
        <v>13</v>
      </c>
    </row>
    <row r="208" spans="1:4" ht="16.100000000000001" thickBot="1" x14ac:dyDescent="0.35">
      <c r="A208" s="44" t="s">
        <v>243</v>
      </c>
      <c r="B208" s="155">
        <v>0</v>
      </c>
      <c r="C208" s="156">
        <v>0</v>
      </c>
      <c r="D208" s="196">
        <f>B208+C208</f>
        <v>0</v>
      </c>
    </row>
    <row r="209" spans="1:4" ht="15.8" customHeight="1" thickBot="1" x14ac:dyDescent="0.35">
      <c r="A209" s="44" t="s">
        <v>244</v>
      </c>
      <c r="B209" s="155">
        <v>0</v>
      </c>
      <c r="C209" s="48">
        <v>0</v>
      </c>
      <c r="D209" s="196">
        <f t="shared" ref="D209:D210" si="42">B209+C209</f>
        <v>0</v>
      </c>
    </row>
    <row r="210" spans="1:4" ht="16.100000000000001" thickBot="1" x14ac:dyDescent="0.35">
      <c r="A210" s="44" t="s">
        <v>245</v>
      </c>
      <c r="B210" s="155">
        <v>0</v>
      </c>
      <c r="C210" s="48">
        <v>0</v>
      </c>
      <c r="D210" s="196">
        <f t="shared" si="42"/>
        <v>0</v>
      </c>
    </row>
    <row r="211" spans="1:4" ht="15.55" x14ac:dyDescent="0.3">
      <c r="A211" s="219" t="s">
        <v>13</v>
      </c>
      <c r="B211" s="190">
        <f>SUM(B208:B210)</f>
        <v>0</v>
      </c>
      <c r="C211" s="190">
        <f>SUM(C208:C210)</f>
        <v>0</v>
      </c>
      <c r="D211" s="196">
        <f>B211+C211</f>
        <v>0</v>
      </c>
    </row>
    <row r="212" spans="1:4" ht="14.95" thickBot="1" x14ac:dyDescent="0.35">
      <c r="C212" s="42"/>
    </row>
    <row r="213" spans="1:4" ht="23.3" thickBot="1" x14ac:dyDescent="0.35">
      <c r="A213" s="314" t="s">
        <v>349</v>
      </c>
      <c r="B213" s="315"/>
      <c r="C213" s="42"/>
    </row>
    <row r="214" spans="1:4" ht="15.55" x14ac:dyDescent="0.3">
      <c r="A214" s="144"/>
      <c r="B214" s="145" t="s">
        <v>284</v>
      </c>
      <c r="C214" s="42"/>
    </row>
    <row r="215" spans="1:4" ht="15.55" x14ac:dyDescent="0.3">
      <c r="A215" s="142" t="s">
        <v>247</v>
      </c>
      <c r="B215" s="98" t="s">
        <v>280</v>
      </c>
      <c r="C215" s="42"/>
    </row>
    <row r="216" spans="1:4" ht="15.55" x14ac:dyDescent="0.3">
      <c r="A216" s="216" t="s">
        <v>350</v>
      </c>
      <c r="B216" s="155">
        <v>0</v>
      </c>
      <c r="C216" s="42"/>
    </row>
    <row r="217" spans="1:4" ht="14.95" customHeight="1" x14ac:dyDescent="0.3">
      <c r="A217" s="216" t="s">
        <v>279</v>
      </c>
      <c r="B217" s="155">
        <v>0</v>
      </c>
      <c r="C217" s="42"/>
    </row>
    <row r="218" spans="1:4" ht="15.55" x14ac:dyDescent="0.3">
      <c r="A218" s="216" t="s">
        <v>282</v>
      </c>
      <c r="B218" s="155">
        <v>0</v>
      </c>
      <c r="C218" s="42"/>
    </row>
    <row r="219" spans="1:4" ht="15.55" x14ac:dyDescent="0.3">
      <c r="A219" s="216" t="s">
        <v>292</v>
      </c>
      <c r="B219" s="155">
        <v>0</v>
      </c>
      <c r="C219" s="42"/>
    </row>
    <row r="220" spans="1:4" ht="15.55" x14ac:dyDescent="0.3">
      <c r="A220" s="216" t="s">
        <v>293</v>
      </c>
      <c r="B220" s="155">
        <v>0</v>
      </c>
      <c r="C220" s="42"/>
    </row>
    <row r="221" spans="1:4" ht="15.55" x14ac:dyDescent="0.3">
      <c r="A221" s="216" t="s">
        <v>295</v>
      </c>
      <c r="B221" s="155">
        <v>0</v>
      </c>
      <c r="C221" s="42"/>
    </row>
    <row r="222" spans="1:4" ht="15.55" x14ac:dyDescent="0.3">
      <c r="A222" s="216" t="s">
        <v>296</v>
      </c>
      <c r="B222" s="155">
        <v>0</v>
      </c>
      <c r="C222" s="42"/>
    </row>
    <row r="223" spans="1:4" x14ac:dyDescent="0.3">
      <c r="C223" s="42"/>
    </row>
    <row r="224" spans="1:4" x14ac:dyDescent="0.3">
      <c r="C224" s="42"/>
    </row>
    <row r="225" spans="3:3" x14ac:dyDescent="0.3">
      <c r="C225" s="42"/>
    </row>
    <row r="226" spans="3:3" x14ac:dyDescent="0.3">
      <c r="C226" s="42"/>
    </row>
    <row r="227" spans="3:3" x14ac:dyDescent="0.3">
      <c r="C227" s="42"/>
    </row>
    <row r="228" spans="3:3" x14ac:dyDescent="0.3">
      <c r="C228" s="42"/>
    </row>
    <row r="229" spans="3:3" x14ac:dyDescent="0.3">
      <c r="C229" s="42"/>
    </row>
    <row r="230" spans="3:3" x14ac:dyDescent="0.3">
      <c r="C230" s="42"/>
    </row>
    <row r="231" spans="3:3" x14ac:dyDescent="0.3">
      <c r="C231" s="42"/>
    </row>
    <row r="232" spans="3:3" x14ac:dyDescent="0.3">
      <c r="C232" s="42"/>
    </row>
    <row r="233" spans="3:3" x14ac:dyDescent="0.3">
      <c r="C233" s="42"/>
    </row>
    <row r="234" spans="3:3" x14ac:dyDescent="0.3">
      <c r="C234" s="42"/>
    </row>
    <row r="235" spans="3:3" x14ac:dyDescent="0.3">
      <c r="C235" s="42"/>
    </row>
    <row r="236" spans="3:3" x14ac:dyDescent="0.3">
      <c r="C236" s="42"/>
    </row>
    <row r="237" spans="3:3" x14ac:dyDescent="0.3">
      <c r="C237" s="42"/>
    </row>
    <row r="238" spans="3:3" x14ac:dyDescent="0.3">
      <c r="C238" s="42"/>
    </row>
    <row r="239" spans="3:3" x14ac:dyDescent="0.3">
      <c r="C239" s="42"/>
    </row>
    <row r="240" spans="3:3" x14ac:dyDescent="0.3">
      <c r="C240" s="42"/>
    </row>
    <row r="241" spans="3:3" x14ac:dyDescent="0.3">
      <c r="C241" s="42"/>
    </row>
    <row r="242" spans="3:3" x14ac:dyDescent="0.3">
      <c r="C242" s="42"/>
    </row>
    <row r="243" spans="3:3" x14ac:dyDescent="0.3">
      <c r="C243" s="42"/>
    </row>
    <row r="244" spans="3:3" x14ac:dyDescent="0.3">
      <c r="C244" s="42"/>
    </row>
    <row r="245" spans="3:3" x14ac:dyDescent="0.3">
      <c r="C245" s="42"/>
    </row>
    <row r="246" spans="3:3" x14ac:dyDescent="0.3">
      <c r="C246" s="42"/>
    </row>
    <row r="247" spans="3:3" x14ac:dyDescent="0.3">
      <c r="C247" s="42"/>
    </row>
    <row r="248" spans="3:3" x14ac:dyDescent="0.3">
      <c r="C248" s="42"/>
    </row>
    <row r="249" spans="3:3" x14ac:dyDescent="0.3">
      <c r="C249" s="42"/>
    </row>
    <row r="250" spans="3:3" x14ac:dyDescent="0.3">
      <c r="C250" s="42"/>
    </row>
    <row r="251" spans="3:3" x14ac:dyDescent="0.3">
      <c r="C251" s="42"/>
    </row>
    <row r="252" spans="3:3" x14ac:dyDescent="0.3">
      <c r="C252" s="42"/>
    </row>
    <row r="253" spans="3:3" x14ac:dyDescent="0.3">
      <c r="C253" s="42"/>
    </row>
    <row r="254" spans="3:3" x14ac:dyDescent="0.3">
      <c r="C254" s="42"/>
    </row>
    <row r="255" spans="3:3" x14ac:dyDescent="0.3">
      <c r="C255" s="42"/>
    </row>
    <row r="256" spans="3:3" x14ac:dyDescent="0.3">
      <c r="C256" s="42"/>
    </row>
    <row r="257" spans="3:3" x14ac:dyDescent="0.3">
      <c r="C257" s="42"/>
    </row>
    <row r="258" spans="3:3" x14ac:dyDescent="0.3">
      <c r="C258" s="42"/>
    </row>
    <row r="259" spans="3:3" x14ac:dyDescent="0.3">
      <c r="C259" s="42"/>
    </row>
    <row r="260" spans="3:3" x14ac:dyDescent="0.3">
      <c r="C260" s="42"/>
    </row>
    <row r="261" spans="3:3" x14ac:dyDescent="0.3">
      <c r="C261" s="42"/>
    </row>
    <row r="262" spans="3:3" x14ac:dyDescent="0.3">
      <c r="C262" s="42"/>
    </row>
    <row r="263" spans="3:3" x14ac:dyDescent="0.3">
      <c r="C263" s="42"/>
    </row>
    <row r="264" spans="3:3" x14ac:dyDescent="0.3">
      <c r="C264" s="42"/>
    </row>
    <row r="265" spans="3:3" x14ac:dyDescent="0.3">
      <c r="C265" s="42"/>
    </row>
    <row r="266" spans="3:3" x14ac:dyDescent="0.3">
      <c r="C266" s="42"/>
    </row>
    <row r="267" spans="3:3" x14ac:dyDescent="0.3">
      <c r="C267" s="42"/>
    </row>
    <row r="268" spans="3:3" x14ac:dyDescent="0.3">
      <c r="C268" s="42"/>
    </row>
    <row r="269" spans="3:3" x14ac:dyDescent="0.3">
      <c r="C269" s="42"/>
    </row>
    <row r="270" spans="3:3" x14ac:dyDescent="0.3">
      <c r="C270" s="42"/>
    </row>
    <row r="271" spans="3:3" x14ac:dyDescent="0.3">
      <c r="C271" s="42"/>
    </row>
    <row r="272" spans="3:3" x14ac:dyDescent="0.3">
      <c r="C272" s="42"/>
    </row>
    <row r="273" spans="3:3" x14ac:dyDescent="0.3">
      <c r="C273" s="42"/>
    </row>
    <row r="274" spans="3:3" x14ac:dyDescent="0.3">
      <c r="C274" s="42"/>
    </row>
    <row r="275" spans="3:3" x14ac:dyDescent="0.3">
      <c r="C275" s="42"/>
    </row>
    <row r="276" spans="3:3" x14ac:dyDescent="0.3">
      <c r="C276" s="42"/>
    </row>
    <row r="277" spans="3:3" x14ac:dyDescent="0.3">
      <c r="C277" s="42"/>
    </row>
    <row r="278" spans="3:3" x14ac:dyDescent="0.3">
      <c r="C278" s="42"/>
    </row>
    <row r="279" spans="3:3" x14ac:dyDescent="0.3">
      <c r="C279" s="42"/>
    </row>
    <row r="280" spans="3:3" x14ac:dyDescent="0.3">
      <c r="C280" s="42"/>
    </row>
    <row r="281" spans="3:3" x14ac:dyDescent="0.3">
      <c r="C281" s="42"/>
    </row>
    <row r="282" spans="3:3" x14ac:dyDescent="0.3">
      <c r="C282" s="42"/>
    </row>
    <row r="283" spans="3:3" x14ac:dyDescent="0.3">
      <c r="C283" s="42"/>
    </row>
    <row r="284" spans="3:3" x14ac:dyDescent="0.3">
      <c r="C284" s="42"/>
    </row>
    <row r="285" spans="3:3" x14ac:dyDescent="0.3">
      <c r="C285" s="42"/>
    </row>
    <row r="286" spans="3:3" x14ac:dyDescent="0.3">
      <c r="C286" s="42"/>
    </row>
    <row r="287" spans="3:3" x14ac:dyDescent="0.3">
      <c r="C287" s="42"/>
    </row>
    <row r="288" spans="3:3" x14ac:dyDescent="0.3">
      <c r="C288" s="42"/>
    </row>
    <row r="289" spans="3:3" x14ac:dyDescent="0.3">
      <c r="C289" s="42"/>
    </row>
    <row r="290" spans="3:3" x14ac:dyDescent="0.3">
      <c r="C290" s="42"/>
    </row>
    <row r="291" spans="3:3" x14ac:dyDescent="0.3">
      <c r="C291" s="42"/>
    </row>
    <row r="292" spans="3:3" x14ac:dyDescent="0.3">
      <c r="C292" s="42"/>
    </row>
    <row r="293" spans="3:3" x14ac:dyDescent="0.3">
      <c r="C293" s="42"/>
    </row>
    <row r="294" spans="3:3" x14ac:dyDescent="0.3">
      <c r="C294" s="42"/>
    </row>
    <row r="295" spans="3:3" x14ac:dyDescent="0.3">
      <c r="C295" s="42"/>
    </row>
    <row r="296" spans="3:3" x14ac:dyDescent="0.3">
      <c r="C296" s="42"/>
    </row>
    <row r="297" spans="3:3" x14ac:dyDescent="0.3">
      <c r="C297" s="42"/>
    </row>
    <row r="298" spans="3:3" x14ac:dyDescent="0.3">
      <c r="C298" s="42"/>
    </row>
    <row r="299" spans="3:3" x14ac:dyDescent="0.3">
      <c r="C299" s="42"/>
    </row>
    <row r="300" spans="3:3" x14ac:dyDescent="0.3">
      <c r="C300" s="42"/>
    </row>
    <row r="301" spans="3:3" x14ac:dyDescent="0.3">
      <c r="C301" s="42"/>
    </row>
    <row r="302" spans="3:3" x14ac:dyDescent="0.3">
      <c r="C302" s="42"/>
    </row>
    <row r="303" spans="3:3" x14ac:dyDescent="0.3">
      <c r="C303" s="42"/>
    </row>
    <row r="304" spans="3:3" x14ac:dyDescent="0.3">
      <c r="C304" s="42"/>
    </row>
    <row r="305" spans="3:3" x14ac:dyDescent="0.3">
      <c r="C305" s="42"/>
    </row>
    <row r="306" spans="3:3" x14ac:dyDescent="0.3">
      <c r="C306" s="42"/>
    </row>
    <row r="307" spans="3:3" x14ac:dyDescent="0.3">
      <c r="C307" s="42"/>
    </row>
    <row r="308" spans="3:3" x14ac:dyDescent="0.3">
      <c r="C308" s="42"/>
    </row>
    <row r="309" spans="3:3" x14ac:dyDescent="0.3">
      <c r="C309" s="42"/>
    </row>
    <row r="310" spans="3:3" x14ac:dyDescent="0.3">
      <c r="C310" s="42"/>
    </row>
    <row r="311" spans="3:3" x14ac:dyDescent="0.3">
      <c r="C311" s="42"/>
    </row>
    <row r="312" spans="3:3" x14ac:dyDescent="0.3">
      <c r="C312" s="42"/>
    </row>
    <row r="313" spans="3:3" x14ac:dyDescent="0.3">
      <c r="C313" s="42"/>
    </row>
    <row r="314" spans="3:3" x14ac:dyDescent="0.3">
      <c r="C314" s="42"/>
    </row>
    <row r="315" spans="3:3" x14ac:dyDescent="0.3">
      <c r="C315" s="42"/>
    </row>
    <row r="316" spans="3:3" x14ac:dyDescent="0.3">
      <c r="C316" s="42"/>
    </row>
    <row r="317" spans="3:3" x14ac:dyDescent="0.3">
      <c r="C317" s="42"/>
    </row>
    <row r="318" spans="3:3" x14ac:dyDescent="0.3">
      <c r="C318" s="42"/>
    </row>
    <row r="319" spans="3:3" x14ac:dyDescent="0.3">
      <c r="C319" s="42"/>
    </row>
    <row r="320" spans="3:3" x14ac:dyDescent="0.3">
      <c r="C320" s="42"/>
    </row>
    <row r="321" spans="3:3" x14ac:dyDescent="0.3">
      <c r="C321" s="42"/>
    </row>
    <row r="322" spans="3:3" x14ac:dyDescent="0.3">
      <c r="C322" s="42"/>
    </row>
    <row r="323" spans="3:3" x14ac:dyDescent="0.3">
      <c r="C323" s="42"/>
    </row>
    <row r="324" spans="3:3" x14ac:dyDescent="0.3">
      <c r="C324" s="42"/>
    </row>
    <row r="325" spans="3:3" x14ac:dyDescent="0.3">
      <c r="C325" s="42"/>
    </row>
    <row r="326" spans="3:3" x14ac:dyDescent="0.3">
      <c r="C326" s="42"/>
    </row>
    <row r="327" spans="3:3" x14ac:dyDescent="0.3">
      <c r="C327" s="42"/>
    </row>
    <row r="328" spans="3:3" x14ac:dyDescent="0.3">
      <c r="C328" s="42"/>
    </row>
    <row r="329" spans="3:3" x14ac:dyDescent="0.3">
      <c r="C329" s="42"/>
    </row>
    <row r="330" spans="3:3" x14ac:dyDescent="0.3">
      <c r="C330" s="42"/>
    </row>
    <row r="331" spans="3:3" x14ac:dyDescent="0.3">
      <c r="C331" s="42"/>
    </row>
    <row r="332" spans="3:3" x14ac:dyDescent="0.3">
      <c r="C332" s="42"/>
    </row>
    <row r="333" spans="3:3" x14ac:dyDescent="0.3">
      <c r="C333" s="42"/>
    </row>
    <row r="334" spans="3:3" x14ac:dyDescent="0.3">
      <c r="C334" s="42"/>
    </row>
    <row r="335" spans="3:3" x14ac:dyDescent="0.3">
      <c r="C335" s="42"/>
    </row>
    <row r="336" spans="3:3" x14ac:dyDescent="0.3">
      <c r="C336" s="42"/>
    </row>
    <row r="337" spans="3:3" x14ac:dyDescent="0.3">
      <c r="C337" s="42"/>
    </row>
    <row r="338" spans="3:3" x14ac:dyDescent="0.3">
      <c r="C338" s="42"/>
    </row>
    <row r="339" spans="3:3" x14ac:dyDescent="0.3">
      <c r="C339" s="42"/>
    </row>
    <row r="340" spans="3:3" x14ac:dyDescent="0.3">
      <c r="C340" s="42"/>
    </row>
    <row r="341" spans="3:3" x14ac:dyDescent="0.3">
      <c r="C341" s="42"/>
    </row>
    <row r="342" spans="3:3" x14ac:dyDescent="0.3">
      <c r="C342" s="42"/>
    </row>
    <row r="343" spans="3:3" x14ac:dyDescent="0.3">
      <c r="C343" s="42"/>
    </row>
    <row r="344" spans="3:3" x14ac:dyDescent="0.3">
      <c r="C344" s="42"/>
    </row>
    <row r="345" spans="3:3" x14ac:dyDescent="0.3">
      <c r="C345" s="42"/>
    </row>
    <row r="346" spans="3:3" x14ac:dyDescent="0.3">
      <c r="C346" s="42"/>
    </row>
    <row r="347" spans="3:3" x14ac:dyDescent="0.3">
      <c r="C347" s="42"/>
    </row>
    <row r="348" spans="3:3" x14ac:dyDescent="0.3">
      <c r="C348" s="42"/>
    </row>
    <row r="349" spans="3:3" x14ac:dyDescent="0.3">
      <c r="C349" s="42"/>
    </row>
    <row r="350" spans="3:3" x14ac:dyDescent="0.3">
      <c r="C350" s="42"/>
    </row>
    <row r="351" spans="3:3" x14ac:dyDescent="0.3">
      <c r="C351" s="42"/>
    </row>
    <row r="352" spans="3:3" x14ac:dyDescent="0.3">
      <c r="C352" s="42"/>
    </row>
    <row r="353" spans="3:3" x14ac:dyDescent="0.3">
      <c r="C353" s="42"/>
    </row>
    <row r="354" spans="3:3" x14ac:dyDescent="0.3">
      <c r="C354" s="42"/>
    </row>
  </sheetData>
  <sheetProtection password="C8A9" sheet="1" objects="1" scenarios="1" selectLockedCells="1"/>
  <mergeCells count="90">
    <mergeCell ref="A196:D196"/>
    <mergeCell ref="A213:B213"/>
    <mergeCell ref="A205:D205"/>
    <mergeCell ref="A1:T1"/>
    <mergeCell ref="F24:I24"/>
    <mergeCell ref="B63:B69"/>
    <mergeCell ref="A63:A69"/>
    <mergeCell ref="A8:B9"/>
    <mergeCell ref="C8:E8"/>
    <mergeCell ref="F8:H8"/>
    <mergeCell ref="C54:C55"/>
    <mergeCell ref="A25:A26"/>
    <mergeCell ref="B25:B26"/>
    <mergeCell ref="C25:C26"/>
    <mergeCell ref="D25:G25"/>
    <mergeCell ref="A10:B10"/>
    <mergeCell ref="G7:H7"/>
    <mergeCell ref="G16:H16"/>
    <mergeCell ref="O24:P24"/>
    <mergeCell ref="A19:B19"/>
    <mergeCell ref="A20:B20"/>
    <mergeCell ref="A23:P23"/>
    <mergeCell ref="A11:B11"/>
    <mergeCell ref="A12:B12"/>
    <mergeCell ref="A13:B13"/>
    <mergeCell ref="D158:F158"/>
    <mergeCell ref="G158:G159"/>
    <mergeCell ref="B61:B62"/>
    <mergeCell ref="A158:A159"/>
    <mergeCell ref="B125:D125"/>
    <mergeCell ref="A124:M124"/>
    <mergeCell ref="O25:O26"/>
    <mergeCell ref="P25:P26"/>
    <mergeCell ref="A114:G114"/>
    <mergeCell ref="A115:G115"/>
    <mergeCell ref="A123:M123"/>
    <mergeCell ref="K25:N25"/>
    <mergeCell ref="B77:B83"/>
    <mergeCell ref="B70:B76"/>
    <mergeCell ref="A48:A60"/>
    <mergeCell ref="A61:A62"/>
    <mergeCell ref="B27:B47"/>
    <mergeCell ref="A166:E166"/>
    <mergeCell ref="A6:H6"/>
    <mergeCell ref="A15:H15"/>
    <mergeCell ref="H125:J125"/>
    <mergeCell ref="E125:G125"/>
    <mergeCell ref="A135:G135"/>
    <mergeCell ref="A125:A126"/>
    <mergeCell ref="B116:D116"/>
    <mergeCell ref="E116:G116"/>
    <mergeCell ref="H25:H26"/>
    <mergeCell ref="I25:J25"/>
    <mergeCell ref="B88:B92"/>
    <mergeCell ref="A70:A76"/>
    <mergeCell ref="A77:A83"/>
    <mergeCell ref="A84:A87"/>
    <mergeCell ref="A88:A92"/>
    <mergeCell ref="A3:B3"/>
    <mergeCell ref="A4:B4"/>
    <mergeCell ref="B48:B60"/>
    <mergeCell ref="A27:A47"/>
    <mergeCell ref="L146:M146"/>
    <mergeCell ref="A93:A104"/>
    <mergeCell ref="B106:B110"/>
    <mergeCell ref="A106:A110"/>
    <mergeCell ref="A17:B18"/>
    <mergeCell ref="C17:E17"/>
    <mergeCell ref="F17:H17"/>
    <mergeCell ref="A21:B21"/>
    <mergeCell ref="B93:B104"/>
    <mergeCell ref="A145:M145"/>
    <mergeCell ref="A116:A117"/>
    <mergeCell ref="B84:B87"/>
    <mergeCell ref="A179:D179"/>
    <mergeCell ref="A175:D175"/>
    <mergeCell ref="B147:E147"/>
    <mergeCell ref="F147:I147"/>
    <mergeCell ref="K125:M125"/>
    <mergeCell ref="A167:A168"/>
    <mergeCell ref="E167:E168"/>
    <mergeCell ref="A174:D174"/>
    <mergeCell ref="J147:M147"/>
    <mergeCell ref="A147:A148"/>
    <mergeCell ref="B158:C158"/>
    <mergeCell ref="H158:H159"/>
    <mergeCell ref="A156:H156"/>
    <mergeCell ref="A157:H157"/>
    <mergeCell ref="B167:D167"/>
    <mergeCell ref="A165:E165"/>
  </mergeCells>
  <pageMargins left="0.45" right="0.17" top="0.33" bottom="0.75" header="0.23250000000000001" footer="0.3"/>
  <pageSetup paperSize="5" scale="41" orientation="landscape" r:id="rId1"/>
  <headerFooter>
    <oddHeader>&amp;L&amp;"Times New Roman,Regular"Quarterly Report on Green Banking Activities United Finance Limited July-September' 2023</oddHeader>
    <oddFooter>&amp;L&amp;D&amp;R&amp;"Times New Roman,Regular"
(Signature &amp; Seal)Head of Sustainable Finance Unit</oddFooter>
    <evenHeader>&amp;L&amp;"Times New Roman,Regular"Quarterly Report on Green Banking Activities United Finance Limited October-December, 2021</evenHeader>
    <evenFooter>&amp;L&amp;D&amp;R&amp;"Times New Roman,Regular"&amp;G
(Signature &amp; Seal)Head of Sustainable Finance Unit</evenFooter>
    <firstHeader>&amp;L&amp;"Times New Roman,Regular"Quarterly Progress Report on Green Banking Activities (Name of the Banks) January-March/April-June/July-September/October-December20--</firstHeader>
  </headerFooter>
  <rowBreaks count="4" manualBreakCount="4">
    <brk id="47" max="15" man="1"/>
    <brk id="87" max="15" man="1"/>
    <brk id="113" max="15" man="1"/>
    <brk id="172" max="15"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showGridLines="0" view="pageBreakPreview" topLeftCell="A4" zoomScaleNormal="100" zoomScaleSheetLayoutView="100" workbookViewId="0">
      <selection sqref="A1:U34"/>
    </sheetView>
  </sheetViews>
  <sheetFormatPr defaultRowHeight="14.4" x14ac:dyDescent="0.3"/>
  <cols>
    <col min="2" max="2" width="52.296875" customWidth="1"/>
    <col min="3" max="3" width="12.296875" customWidth="1"/>
    <col min="5" max="5" width="13.296875" customWidth="1"/>
    <col min="12" max="12" width="11.09765625" customWidth="1"/>
    <col min="13" max="13" width="13.69921875" customWidth="1"/>
  </cols>
  <sheetData>
    <row r="1" spans="1:13" ht="15.55" x14ac:dyDescent="0.3">
      <c r="A1" s="322" t="s">
        <v>326</v>
      </c>
      <c r="B1" s="322"/>
      <c r="C1" s="7" t="str">
        <f>'Green Banking'!C3</f>
        <v>United Finance Limited</v>
      </c>
    </row>
    <row r="2" spans="1:13" ht="15.55" x14ac:dyDescent="0.3">
      <c r="A2" s="322" t="s">
        <v>14</v>
      </c>
      <c r="B2" s="322"/>
      <c r="C2" s="7" t="str">
        <f>'Green Banking'!C4</f>
        <v>Q3</v>
      </c>
    </row>
    <row r="4" spans="1:13" ht="17.2" x14ac:dyDescent="0.3">
      <c r="A4" s="323" t="s">
        <v>312</v>
      </c>
      <c r="B4" s="323"/>
      <c r="C4" s="323"/>
      <c r="D4" s="323"/>
      <c r="E4" s="323"/>
      <c r="F4" s="323"/>
      <c r="G4" s="323"/>
      <c r="H4" s="323"/>
      <c r="I4" s="323"/>
      <c r="J4" s="323"/>
      <c r="K4" s="323"/>
      <c r="L4" s="323"/>
      <c r="M4" s="323"/>
    </row>
    <row r="6" spans="1:13" x14ac:dyDescent="0.3">
      <c r="L6" s="7" t="s">
        <v>284</v>
      </c>
    </row>
    <row r="7" spans="1:13" s="35" customFormat="1" ht="15.8" customHeight="1" x14ac:dyDescent="0.3">
      <c r="A7" s="325" t="s">
        <v>0</v>
      </c>
      <c r="B7" s="325" t="s">
        <v>1</v>
      </c>
      <c r="C7" s="326" t="s">
        <v>51</v>
      </c>
      <c r="D7" s="326"/>
      <c r="E7" s="325" t="s">
        <v>52</v>
      </c>
      <c r="F7" s="327" t="s">
        <v>58</v>
      </c>
      <c r="G7" s="327"/>
      <c r="H7" s="326" t="s">
        <v>57</v>
      </c>
      <c r="I7" s="326"/>
      <c r="J7" s="326"/>
      <c r="K7" s="326"/>
      <c r="L7" s="324" t="s">
        <v>125</v>
      </c>
      <c r="M7" s="324" t="s">
        <v>126</v>
      </c>
    </row>
    <row r="8" spans="1:13" s="35" customFormat="1" ht="33.799999999999997" customHeight="1" x14ac:dyDescent="0.3">
      <c r="A8" s="325"/>
      <c r="B8" s="325"/>
      <c r="C8" s="105" t="s">
        <v>56</v>
      </c>
      <c r="D8" s="105" t="s">
        <v>54</v>
      </c>
      <c r="E8" s="325"/>
      <c r="F8" s="83" t="s">
        <v>59</v>
      </c>
      <c r="G8" s="83" t="s">
        <v>60</v>
      </c>
      <c r="H8" s="104" t="s">
        <v>48</v>
      </c>
      <c r="I8" s="83" t="s">
        <v>49</v>
      </c>
      <c r="J8" s="83" t="s">
        <v>55</v>
      </c>
      <c r="K8" s="83" t="s">
        <v>13</v>
      </c>
      <c r="L8" s="324"/>
      <c r="M8" s="324"/>
    </row>
    <row r="9" spans="1:13" ht="15.55" x14ac:dyDescent="0.3">
      <c r="A9" s="3">
        <v>1</v>
      </c>
      <c r="B9" s="84" t="s">
        <v>135</v>
      </c>
      <c r="C9" s="2">
        <f>'Green Banking'!D47</f>
        <v>0</v>
      </c>
      <c r="D9" s="2">
        <f>'Green Banking'!G47</f>
        <v>0</v>
      </c>
      <c r="E9" s="2">
        <f>'Green Banking'!H47</f>
        <v>4.6818779099999999</v>
      </c>
      <c r="F9" s="2">
        <f>'Green Banking'!I47</f>
        <v>4.55796197</v>
      </c>
      <c r="G9" s="2">
        <f>'Green Banking'!J47</f>
        <v>0</v>
      </c>
      <c r="H9" s="2">
        <f>'Green Banking'!K47</f>
        <v>0</v>
      </c>
      <c r="I9" s="2">
        <f>'Green Banking'!L47</f>
        <v>0</v>
      </c>
      <c r="J9" s="2">
        <f>'Green Banking'!M47</f>
        <v>0.12391594</v>
      </c>
      <c r="K9" s="2">
        <f>'Green Banking'!N47</f>
        <v>0.12391594</v>
      </c>
      <c r="L9" s="2">
        <f>'Green Banking'!O47</f>
        <v>3.7999999999999999E-2</v>
      </c>
      <c r="M9" s="2">
        <f>'Green Banking'!P47</f>
        <v>0</v>
      </c>
    </row>
    <row r="10" spans="1:13" ht="15.55" x14ac:dyDescent="0.3">
      <c r="A10" s="3">
        <v>2</v>
      </c>
      <c r="B10" s="84" t="s">
        <v>148</v>
      </c>
      <c r="C10" s="2">
        <f>'Green Banking'!D60</f>
        <v>4</v>
      </c>
      <c r="D10" s="2">
        <f>'Green Banking'!G60</f>
        <v>216</v>
      </c>
      <c r="E10" s="2">
        <f>'Green Banking'!H60</f>
        <v>428.89163043999997</v>
      </c>
      <c r="F10" s="2">
        <f>'Green Banking'!I60</f>
        <v>428.67855592999996</v>
      </c>
      <c r="G10" s="2">
        <f>'Green Banking'!J60</f>
        <v>0</v>
      </c>
      <c r="H10" s="2">
        <f>'Green Banking'!K60</f>
        <v>0.21307450999999997</v>
      </c>
      <c r="I10" s="2">
        <f>'Green Banking'!L60</f>
        <v>0</v>
      </c>
      <c r="J10" s="2">
        <f>'Green Banking'!M60</f>
        <v>0</v>
      </c>
      <c r="K10" s="2">
        <f>'Green Banking'!N60</f>
        <v>0.21307450999999997</v>
      </c>
      <c r="L10" s="2">
        <f>'Green Banking'!O60</f>
        <v>30.864136479999999</v>
      </c>
      <c r="M10" s="2">
        <f>'Green Banking'!P60</f>
        <v>0</v>
      </c>
    </row>
    <row r="11" spans="1:13" ht="15.55" x14ac:dyDescent="0.3">
      <c r="A11" s="3">
        <v>3</v>
      </c>
      <c r="B11" s="84" t="s">
        <v>156</v>
      </c>
      <c r="C11" s="2">
        <f>'Green Banking'!D62</f>
        <v>0</v>
      </c>
      <c r="D11" s="2">
        <f>'Green Banking'!G62</f>
        <v>0</v>
      </c>
      <c r="E11" s="2">
        <f>'Green Banking'!H62</f>
        <v>0</v>
      </c>
      <c r="F11" s="2">
        <f>'Green Banking'!I62</f>
        <v>0</v>
      </c>
      <c r="G11" s="2">
        <f>'Green Banking'!J62</f>
        <v>0</v>
      </c>
      <c r="H11" s="2">
        <f>'Green Banking'!K62</f>
        <v>0</v>
      </c>
      <c r="I11" s="2">
        <f>'Green Banking'!L62</f>
        <v>0</v>
      </c>
      <c r="J11" s="2">
        <f>'Green Banking'!M62</f>
        <v>0</v>
      </c>
      <c r="K11" s="2">
        <f>'Green Banking'!N62</f>
        <v>0</v>
      </c>
      <c r="L11" s="2">
        <f>'Green Banking'!O62</f>
        <v>0</v>
      </c>
      <c r="M11" s="2">
        <f>'Green Banking'!P62</f>
        <v>0</v>
      </c>
    </row>
    <row r="12" spans="1:13" ht="15.55" x14ac:dyDescent="0.3">
      <c r="A12" s="3">
        <v>4</v>
      </c>
      <c r="B12" s="84" t="s">
        <v>158</v>
      </c>
      <c r="C12" s="2">
        <f>'Green Banking'!D69</f>
        <v>0</v>
      </c>
      <c r="D12" s="2">
        <f>'Green Banking'!G69</f>
        <v>0</v>
      </c>
      <c r="E12" s="2">
        <f>'Green Banking'!H69</f>
        <v>126.51384978999999</v>
      </c>
      <c r="F12" s="2">
        <f>'Green Banking'!I69</f>
        <v>126.51384978999999</v>
      </c>
      <c r="G12" s="2">
        <f>'Green Banking'!J69</f>
        <v>0</v>
      </c>
      <c r="H12" s="2">
        <f>'Green Banking'!K69</f>
        <v>0</v>
      </c>
      <c r="I12" s="2">
        <f>'Green Banking'!L69</f>
        <v>0</v>
      </c>
      <c r="J12" s="2">
        <f>'Green Banking'!M69</f>
        <v>0</v>
      </c>
      <c r="K12" s="2">
        <f>'Green Banking'!N69</f>
        <v>0</v>
      </c>
      <c r="L12" s="2">
        <f>'Green Banking'!O69</f>
        <v>17.132490000000001</v>
      </c>
      <c r="M12" s="2">
        <f>'Green Banking'!P69</f>
        <v>0</v>
      </c>
    </row>
    <row r="13" spans="1:13" ht="15.55" x14ac:dyDescent="0.3">
      <c r="A13" s="3">
        <v>5</v>
      </c>
      <c r="B13" s="84" t="s">
        <v>165</v>
      </c>
      <c r="C13" s="2">
        <f>'Green Banking'!D76</f>
        <v>0</v>
      </c>
      <c r="D13" s="2">
        <f>'Green Banking'!G76</f>
        <v>0</v>
      </c>
      <c r="E13" s="2">
        <f>'Green Banking'!H76</f>
        <v>6.8091792299999998</v>
      </c>
      <c r="F13" s="2">
        <f>'Green Banking'!I76</f>
        <v>3.6565710999999999</v>
      </c>
      <c r="G13" s="2">
        <f>'Green Banking'!J76</f>
        <v>0</v>
      </c>
      <c r="H13" s="2">
        <f>'Green Banking'!K76</f>
        <v>3.15260813</v>
      </c>
      <c r="I13" s="2">
        <f>'Green Banking'!L76</f>
        <v>0</v>
      </c>
      <c r="J13" s="2">
        <f>'Green Banking'!M76</f>
        <v>0</v>
      </c>
      <c r="K13" s="2">
        <f>'Green Banking'!N76</f>
        <v>3.15260813</v>
      </c>
      <c r="L13" s="2">
        <f>'Green Banking'!O76</f>
        <v>0.66806889000000003</v>
      </c>
      <c r="M13" s="2">
        <f>'Green Banking'!P76</f>
        <v>0</v>
      </c>
    </row>
    <row r="14" spans="1:13" ht="15.55" x14ac:dyDescent="0.3">
      <c r="A14" s="3">
        <v>6</v>
      </c>
      <c r="B14" s="84" t="s">
        <v>170</v>
      </c>
      <c r="C14" s="2">
        <f>'Green Banking'!D83</f>
        <v>0</v>
      </c>
      <c r="D14" s="2">
        <f>'Green Banking'!G83</f>
        <v>0</v>
      </c>
      <c r="E14" s="2">
        <f>'Green Banking'!H83</f>
        <v>241.85306763000003</v>
      </c>
      <c r="F14" s="2">
        <f>'Green Banking'!I83</f>
        <v>240.58076306000001</v>
      </c>
      <c r="G14" s="2">
        <f>'Green Banking'!J83</f>
        <v>1.27230457</v>
      </c>
      <c r="H14" s="2">
        <f>'Green Banking'!K83</f>
        <v>0</v>
      </c>
      <c r="I14" s="2">
        <f>'Green Banking'!L83</f>
        <v>0</v>
      </c>
      <c r="J14" s="2">
        <f>'Green Banking'!M83</f>
        <v>0</v>
      </c>
      <c r="K14" s="2">
        <f>'Green Banking'!N83</f>
        <v>0</v>
      </c>
      <c r="L14" s="2">
        <f>'Green Banking'!O83</f>
        <v>21.466722000000001</v>
      </c>
      <c r="M14" s="2">
        <f>'Green Banking'!P83</f>
        <v>0</v>
      </c>
    </row>
    <row r="15" spans="1:13" ht="15.55" x14ac:dyDescent="0.3">
      <c r="A15" s="3">
        <v>7</v>
      </c>
      <c r="B15" s="84" t="s">
        <v>174</v>
      </c>
      <c r="C15" s="2">
        <f>'Green Banking'!D87</f>
        <v>1</v>
      </c>
      <c r="D15" s="2">
        <f>'Green Banking'!G87</f>
        <v>100</v>
      </c>
      <c r="E15" s="2">
        <f>'Green Banking'!H87</f>
        <v>144.19220637999999</v>
      </c>
      <c r="F15" s="2">
        <f>'Green Banking'!I87</f>
        <v>144.19220637999999</v>
      </c>
      <c r="G15" s="2">
        <f>'Green Banking'!J87</f>
        <v>0</v>
      </c>
      <c r="H15" s="2">
        <f>'Green Banking'!K87</f>
        <v>0</v>
      </c>
      <c r="I15" s="2">
        <f>'Green Banking'!L87</f>
        <v>0</v>
      </c>
      <c r="J15" s="2">
        <f>'Green Banking'!M87</f>
        <v>0</v>
      </c>
      <c r="K15" s="2">
        <f>'Green Banking'!N87</f>
        <v>0</v>
      </c>
      <c r="L15" s="2">
        <f>'Green Banking'!O87</f>
        <v>5.6593749999999998</v>
      </c>
      <c r="M15" s="2">
        <f>'Green Banking'!P87</f>
        <v>0</v>
      </c>
    </row>
    <row r="16" spans="1:13" ht="15.55" x14ac:dyDescent="0.3">
      <c r="A16" s="3">
        <v>8</v>
      </c>
      <c r="B16" s="84" t="s">
        <v>176</v>
      </c>
      <c r="C16" s="2">
        <f>'Green Banking'!D92</f>
        <v>1</v>
      </c>
      <c r="D16" s="2">
        <f>'Green Banking'!G92</f>
        <v>24.5</v>
      </c>
      <c r="E16" s="2">
        <f>'Green Banking'!H92</f>
        <v>161.48320517000002</v>
      </c>
      <c r="F16" s="2">
        <f>'Green Banking'!I92</f>
        <v>160.85437903000002</v>
      </c>
      <c r="G16" s="2">
        <f>'Green Banking'!J92</f>
        <v>0.62882613999999992</v>
      </c>
      <c r="H16" s="2">
        <f>'Green Banking'!K92</f>
        <v>0</v>
      </c>
      <c r="I16" s="2">
        <f>'Green Banking'!L92</f>
        <v>0</v>
      </c>
      <c r="J16" s="2">
        <f>'Green Banking'!M92</f>
        <v>0</v>
      </c>
      <c r="K16" s="2">
        <f>'Green Banking'!N92</f>
        <v>0</v>
      </c>
      <c r="L16" s="2">
        <f>'Green Banking'!O92</f>
        <v>21.329577999999998</v>
      </c>
      <c r="M16" s="2">
        <f>'Green Banking'!P92</f>
        <v>0</v>
      </c>
    </row>
    <row r="17" spans="1:13" ht="14.95" customHeight="1" x14ac:dyDescent="0.3">
      <c r="A17" s="3">
        <v>9</v>
      </c>
      <c r="B17" s="84" t="s">
        <v>263</v>
      </c>
      <c r="C17" s="2">
        <f>'Green Banking'!D104</f>
        <v>0</v>
      </c>
      <c r="D17" s="2">
        <f>'Green Banking'!G104</f>
        <v>0</v>
      </c>
      <c r="E17" s="2">
        <f>'Green Banking'!H104</f>
        <v>0</v>
      </c>
      <c r="F17" s="2">
        <f>'Green Banking'!I104</f>
        <v>0</v>
      </c>
      <c r="G17" s="2">
        <f>'Green Banking'!J104</f>
        <v>0</v>
      </c>
      <c r="H17" s="2">
        <f>'Green Banking'!K104</f>
        <v>0</v>
      </c>
      <c r="I17" s="2">
        <f>'Green Banking'!L104</f>
        <v>0</v>
      </c>
      <c r="J17" s="2">
        <f>'Green Banking'!M104</f>
        <v>0</v>
      </c>
      <c r="K17" s="2">
        <f>'Green Banking'!N104</f>
        <v>0</v>
      </c>
      <c r="L17" s="2">
        <f>'Green Banking'!O104</f>
        <v>0</v>
      </c>
      <c r="M17" s="2">
        <f>'Green Banking'!P104</f>
        <v>0</v>
      </c>
    </row>
    <row r="18" spans="1:13" ht="19.55" customHeight="1" x14ac:dyDescent="0.3">
      <c r="A18" s="3">
        <v>10</v>
      </c>
      <c r="B18" s="84" t="s">
        <v>266</v>
      </c>
      <c r="C18" s="2">
        <f>'Green Banking'!D105</f>
        <v>0</v>
      </c>
      <c r="D18" s="2">
        <f>'Green Banking'!G105</f>
        <v>0</v>
      </c>
      <c r="E18" s="2">
        <f>'Green Banking'!H105</f>
        <v>16.553908139999997</v>
      </c>
      <c r="F18" s="2">
        <f>'Green Banking'!I105</f>
        <v>14.907369459999996</v>
      </c>
      <c r="G18" s="2">
        <f>'Green Banking'!J105</f>
        <v>0.14243306</v>
      </c>
      <c r="H18" s="2">
        <f>'Green Banking'!K105</f>
        <v>0.14933425</v>
      </c>
      <c r="I18" s="2">
        <f>'Green Banking'!L105</f>
        <v>0</v>
      </c>
      <c r="J18" s="2">
        <f>'Green Banking'!M105</f>
        <v>1.3547713699999999</v>
      </c>
      <c r="K18" s="2">
        <f>'Green Banking'!N105</f>
        <v>1.5041056199999998</v>
      </c>
      <c r="L18" s="2">
        <f>'Green Banking'!O105</f>
        <v>4.9360863700000008</v>
      </c>
      <c r="M18" s="2">
        <f>'Green Banking'!P105</f>
        <v>0</v>
      </c>
    </row>
    <row r="19" spans="1:13" ht="14.95" customHeight="1" x14ac:dyDescent="0.3">
      <c r="A19" s="3">
        <v>11</v>
      </c>
      <c r="B19" s="84" t="s">
        <v>268</v>
      </c>
      <c r="C19" s="2">
        <f>'Green Banking'!D110</f>
        <v>0</v>
      </c>
      <c r="D19" s="2">
        <f>'Green Banking'!G110</f>
        <v>0</v>
      </c>
      <c r="E19" s="2">
        <f>'Green Banking'!H110</f>
        <v>4.8388856500000008</v>
      </c>
      <c r="F19" s="2">
        <f>'Green Banking'!I110</f>
        <v>4.8388856500000008</v>
      </c>
      <c r="G19" s="2">
        <f>'Green Banking'!J110</f>
        <v>0</v>
      </c>
      <c r="H19" s="2">
        <f>'Green Banking'!K110</f>
        <v>0</v>
      </c>
      <c r="I19" s="2">
        <f>'Green Banking'!L110</f>
        <v>0</v>
      </c>
      <c r="J19" s="2">
        <f>'Green Banking'!M110</f>
        <v>0</v>
      </c>
      <c r="K19" s="2">
        <f>'Green Banking'!N110</f>
        <v>0</v>
      </c>
      <c r="L19" s="2">
        <f>'Green Banking'!O110</f>
        <v>7.3189229999999998</v>
      </c>
      <c r="M19" s="2">
        <f>'Green Banking'!P110</f>
        <v>0</v>
      </c>
    </row>
    <row r="20" spans="1:13" ht="14.95" customHeight="1" x14ac:dyDescent="0.3">
      <c r="A20" s="9"/>
      <c r="B20" s="100" t="s">
        <v>271</v>
      </c>
      <c r="C20" s="9">
        <f>SUM(C9:C19)</f>
        <v>6</v>
      </c>
      <c r="D20" s="9">
        <f t="shared" ref="D20:M20" si="0">SUM(D9:D19)</f>
        <v>340.5</v>
      </c>
      <c r="E20" s="9">
        <f t="shared" si="0"/>
        <v>1135.8178103400003</v>
      </c>
      <c r="F20" s="9">
        <f t="shared" si="0"/>
        <v>1128.7805423699999</v>
      </c>
      <c r="G20" s="9">
        <f t="shared" si="0"/>
        <v>2.04356377</v>
      </c>
      <c r="H20" s="9">
        <f t="shared" si="0"/>
        <v>3.5150168899999996</v>
      </c>
      <c r="I20" s="9">
        <f t="shared" si="0"/>
        <v>0</v>
      </c>
      <c r="J20" s="9">
        <f t="shared" si="0"/>
        <v>1.47868731</v>
      </c>
      <c r="K20" s="9">
        <f t="shared" si="0"/>
        <v>4.9937041999999998</v>
      </c>
      <c r="L20" s="9">
        <f t="shared" si="0"/>
        <v>109.41337974</v>
      </c>
      <c r="M20" s="9">
        <f t="shared" si="0"/>
        <v>0</v>
      </c>
    </row>
    <row r="21" spans="1:13" ht="15.55" x14ac:dyDescent="0.3">
      <c r="A21" s="97" t="s">
        <v>127</v>
      </c>
      <c r="B21" s="61"/>
    </row>
    <row r="22" spans="1:13" ht="14.95" customHeight="1" x14ac:dyDescent="0.3">
      <c r="B22" s="67"/>
    </row>
  </sheetData>
  <sheetProtection password="C8A9" sheet="1" objects="1" scenarios="1" selectLockedCells="1"/>
  <mergeCells count="11">
    <mergeCell ref="A1:B1"/>
    <mergeCell ref="A2:B2"/>
    <mergeCell ref="A4:M4"/>
    <mergeCell ref="M7:M8"/>
    <mergeCell ref="A7:A8"/>
    <mergeCell ref="B7:B8"/>
    <mergeCell ref="C7:D7"/>
    <mergeCell ref="E7:E8"/>
    <mergeCell ref="F7:G7"/>
    <mergeCell ref="H7:K7"/>
    <mergeCell ref="L7:L8"/>
  </mergeCells>
  <pageMargins left="0.45" right="0.17" top="0.83" bottom="0.75" header="0.23250000000000001" footer="0.3"/>
  <pageSetup paperSize="5" scale="98" orientation="landscape" r:id="rId1"/>
  <headerFooter>
    <oddHeader>&amp;L&amp;"Times New Roman,Regular"Quarterly Report on Green Banking Activities United Finance Limited July-September' 2023</oddHeader>
    <oddFooter>&amp;L&amp;D&amp;R&amp;"Times New Roman,Regular"
(Signature &amp; Seal)Head of Sustainable Finance Unit</oddFooter>
    <evenHeader>&amp;L&amp;"Times New Roman,Regular"Quarterly Report on Green Banking Activities United Finance Limited October-December, 2021</evenHeader>
    <evenFooter>&amp;L&amp;D&amp;R&amp;"Times New Roman,Regular"&amp;G
(Signature &amp; Seal)Head of Sustainable Finance Unit</evenFooter>
    <firstHeader>&amp;L&amp;"Times New Roman,Regular"Quarterly Progress Report on Green Banking Activities (Name of the Banks) January-March/April-June/July-September/October-December20--</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6"/>
  <sheetViews>
    <sheetView showGridLines="0" view="pageBreakPreview" topLeftCell="A130" zoomScale="60" zoomScaleNormal="55" zoomScalePageLayoutView="85" workbookViewId="0">
      <selection sqref="A1:U34"/>
    </sheetView>
  </sheetViews>
  <sheetFormatPr defaultColWidth="9.09765625" defaultRowHeight="14.4" x14ac:dyDescent="0.3"/>
  <cols>
    <col min="1" max="1" width="9.09765625" style="7"/>
    <col min="2" max="2" width="35.8984375" style="8" customWidth="1"/>
    <col min="3" max="3" width="15" style="8" customWidth="1"/>
    <col min="4" max="4" width="12.09765625" style="8" customWidth="1"/>
    <col min="5" max="5" width="18.69921875" style="7" customWidth="1"/>
    <col min="6" max="6" width="15.296875" style="7" customWidth="1"/>
    <col min="7" max="7" width="16.296875" style="7" customWidth="1"/>
    <col min="8" max="8" width="18.8984375" style="7" customWidth="1"/>
    <col min="9" max="9" width="13.3984375" style="7" customWidth="1"/>
    <col min="10" max="10" width="19.296875" style="7" customWidth="1"/>
    <col min="11" max="11" width="18.09765625" style="7" customWidth="1"/>
    <col min="12" max="12" width="15.09765625" style="7" customWidth="1"/>
    <col min="13" max="13" width="15.3984375" style="7" customWidth="1"/>
    <col min="14" max="14" width="14.8984375" style="7" customWidth="1"/>
    <col min="15" max="15" width="16.8984375" style="7" customWidth="1"/>
    <col min="16" max="16" width="20.09765625" style="7" customWidth="1"/>
    <col min="17" max="17" width="15.3984375" style="7" customWidth="1"/>
    <col min="18" max="18" width="16.8984375" style="7" customWidth="1"/>
    <col min="19" max="19" width="18.69921875" style="7" customWidth="1"/>
    <col min="20" max="20" width="13.3984375" style="7" customWidth="1"/>
    <col min="21" max="21" width="17.69921875" style="7" customWidth="1"/>
    <col min="22" max="22" width="9.765625E-2" style="7" customWidth="1"/>
    <col min="23" max="23" width="9.09765625" style="7" hidden="1" customWidth="1"/>
    <col min="24" max="16384" width="9.09765625" style="7"/>
  </cols>
  <sheetData>
    <row r="1" spans="1:20" ht="38.25" customHeight="1" thickBot="1" x14ac:dyDescent="0.35">
      <c r="A1" s="365" t="s">
        <v>291</v>
      </c>
      <c r="B1" s="366"/>
      <c r="C1" s="366"/>
      <c r="D1" s="366"/>
      <c r="E1" s="366"/>
      <c r="F1" s="366"/>
      <c r="G1" s="366"/>
      <c r="H1" s="366"/>
      <c r="I1" s="366"/>
      <c r="J1" s="366"/>
      <c r="K1" s="366"/>
      <c r="L1" s="366"/>
      <c r="M1" s="366"/>
      <c r="N1" s="366"/>
      <c r="O1" s="366"/>
      <c r="P1" s="366"/>
      <c r="Q1" s="366"/>
      <c r="R1" s="366"/>
      <c r="S1" s="366"/>
      <c r="T1" s="367"/>
    </row>
    <row r="2" spans="1:20" x14ac:dyDescent="0.3">
      <c r="B2" s="7"/>
      <c r="C2" s="7"/>
      <c r="D2" s="7"/>
    </row>
    <row r="3" spans="1:20" x14ac:dyDescent="0.3">
      <c r="A3" s="7" t="s">
        <v>326</v>
      </c>
      <c r="B3" s="7"/>
      <c r="C3" s="7" t="str">
        <f>'Green Banking'!C3</f>
        <v>United Finance Limited</v>
      </c>
      <c r="D3" s="7"/>
    </row>
    <row r="4" spans="1:20" ht="15.55" x14ac:dyDescent="0.3">
      <c r="A4" s="322" t="s">
        <v>14</v>
      </c>
      <c r="B4" s="322"/>
      <c r="C4" s="8" t="str">
        <f>'Green Banking'!C4</f>
        <v>Q3</v>
      </c>
    </row>
    <row r="5" spans="1:20" ht="14.95" thickBot="1" x14ac:dyDescent="0.35">
      <c r="C5" s="166"/>
    </row>
    <row r="6" spans="1:20" ht="30.2" customHeight="1" thickBot="1" x14ac:dyDescent="0.35">
      <c r="A6" s="356" t="s">
        <v>352</v>
      </c>
      <c r="B6" s="357"/>
      <c r="C6" s="357"/>
      <c r="D6" s="357"/>
      <c r="E6" s="357"/>
      <c r="F6" s="357"/>
      <c r="G6" s="357"/>
      <c r="H6" s="357"/>
      <c r="I6" s="357"/>
      <c r="J6" s="357"/>
      <c r="K6" s="357"/>
      <c r="L6" s="357"/>
      <c r="M6" s="358"/>
      <c r="N6" s="31"/>
      <c r="O6" s="31"/>
    </row>
    <row r="7" spans="1:20" ht="15.55" x14ac:dyDescent="0.3">
      <c r="L7" s="371" t="s">
        <v>284</v>
      </c>
      <c r="M7" s="371"/>
    </row>
    <row r="8" spans="1:20" s="30" customFormat="1" ht="15.8" customHeight="1" x14ac:dyDescent="0.3">
      <c r="A8" s="333" t="s">
        <v>0</v>
      </c>
      <c r="B8" s="333" t="s">
        <v>1</v>
      </c>
      <c r="C8" s="330" t="s">
        <v>51</v>
      </c>
      <c r="D8" s="332"/>
      <c r="E8" s="333" t="s">
        <v>52</v>
      </c>
      <c r="F8" s="330" t="s">
        <v>58</v>
      </c>
      <c r="G8" s="332"/>
      <c r="H8" s="330" t="s">
        <v>57</v>
      </c>
      <c r="I8" s="331"/>
      <c r="J8" s="331"/>
      <c r="K8" s="332"/>
      <c r="L8" s="333" t="s">
        <v>125</v>
      </c>
      <c r="M8" s="333" t="s">
        <v>126</v>
      </c>
    </row>
    <row r="9" spans="1:20" s="31" customFormat="1" ht="72.7" customHeight="1" x14ac:dyDescent="0.3">
      <c r="A9" s="334"/>
      <c r="B9" s="334"/>
      <c r="C9" s="211" t="s">
        <v>56</v>
      </c>
      <c r="D9" s="211" t="s">
        <v>54</v>
      </c>
      <c r="E9" s="334"/>
      <c r="F9" s="85" t="s">
        <v>59</v>
      </c>
      <c r="G9" s="85" t="s">
        <v>60</v>
      </c>
      <c r="H9" s="211" t="s">
        <v>48</v>
      </c>
      <c r="I9" s="212" t="s">
        <v>49</v>
      </c>
      <c r="J9" s="85" t="s">
        <v>55</v>
      </c>
      <c r="K9" s="85" t="s">
        <v>13</v>
      </c>
      <c r="L9" s="334"/>
      <c r="M9" s="334"/>
      <c r="P9" s="7"/>
      <c r="Q9" s="7"/>
      <c r="R9" s="7"/>
    </row>
    <row r="10" spans="1:20" ht="15.55" x14ac:dyDescent="0.3">
      <c r="A10" s="3">
        <v>1</v>
      </c>
      <c r="B10" s="213" t="s">
        <v>7</v>
      </c>
      <c r="C10" s="167">
        <v>11</v>
      </c>
      <c r="D10" s="167">
        <v>16.12</v>
      </c>
      <c r="E10" s="168">
        <v>114.29765694000001</v>
      </c>
      <c r="F10" s="168">
        <v>114.29765694000001</v>
      </c>
      <c r="G10" s="168">
        <v>0</v>
      </c>
      <c r="H10" s="168">
        <v>0</v>
      </c>
      <c r="I10" s="168">
        <v>0</v>
      </c>
      <c r="J10" s="168">
        <v>0</v>
      </c>
      <c r="K10" s="210">
        <f>H10+I10+J10</f>
        <v>0</v>
      </c>
      <c r="L10" s="148">
        <v>30.696096100000002</v>
      </c>
      <c r="M10" s="148">
        <v>0</v>
      </c>
      <c r="N10" s="31"/>
      <c r="O10" s="31"/>
    </row>
    <row r="11" spans="1:20" ht="15.55" x14ac:dyDescent="0.3">
      <c r="A11" s="3">
        <v>2</v>
      </c>
      <c r="B11" s="213" t="s">
        <v>8</v>
      </c>
      <c r="C11" s="167">
        <v>1</v>
      </c>
      <c r="D11" s="167">
        <v>0.13</v>
      </c>
      <c r="E11" s="168">
        <v>10.691164490000002</v>
      </c>
      <c r="F11" s="168">
        <v>10.691164490000002</v>
      </c>
      <c r="G11" s="168">
        <v>0</v>
      </c>
      <c r="H11" s="168">
        <v>0</v>
      </c>
      <c r="I11" s="168">
        <v>0</v>
      </c>
      <c r="J11" s="168">
        <v>0</v>
      </c>
      <c r="K11" s="210">
        <f t="shared" ref="K11:K16" si="0">H11+I11+J11</f>
        <v>0</v>
      </c>
      <c r="L11" s="148">
        <v>1.8135779999999999</v>
      </c>
      <c r="M11" s="148">
        <v>0</v>
      </c>
      <c r="N11" s="31"/>
      <c r="O11" s="31"/>
    </row>
    <row r="12" spans="1:20" ht="15.55" x14ac:dyDescent="0.3">
      <c r="A12" s="3">
        <v>3</v>
      </c>
      <c r="B12" s="213" t="s">
        <v>9</v>
      </c>
      <c r="C12" s="167">
        <v>0</v>
      </c>
      <c r="D12" s="167">
        <v>0</v>
      </c>
      <c r="E12" s="168">
        <v>32.694733140000011</v>
      </c>
      <c r="F12" s="168">
        <v>32.694733140000011</v>
      </c>
      <c r="G12" s="168">
        <v>0</v>
      </c>
      <c r="H12" s="168">
        <v>0</v>
      </c>
      <c r="I12" s="168">
        <v>0</v>
      </c>
      <c r="J12" s="168">
        <v>0</v>
      </c>
      <c r="K12" s="210">
        <f t="shared" si="0"/>
        <v>0</v>
      </c>
      <c r="L12" s="148">
        <v>8.1885510000000004</v>
      </c>
      <c r="M12" s="148">
        <v>0</v>
      </c>
      <c r="N12" s="31"/>
      <c r="O12" s="31"/>
    </row>
    <row r="13" spans="1:20" ht="15.55" x14ac:dyDescent="0.3">
      <c r="A13" s="3">
        <v>4</v>
      </c>
      <c r="B13" s="213" t="s">
        <v>10</v>
      </c>
      <c r="C13" s="167">
        <v>14</v>
      </c>
      <c r="D13" s="167">
        <v>12.135999999999999</v>
      </c>
      <c r="E13" s="168">
        <v>238.77132478999988</v>
      </c>
      <c r="F13" s="168">
        <v>227.30328000999984</v>
      </c>
      <c r="G13" s="168">
        <v>4.7317988700000004</v>
      </c>
      <c r="H13" s="168">
        <v>4.3167496299999986</v>
      </c>
      <c r="I13" s="168">
        <v>2.4194962799999997</v>
      </c>
      <c r="J13" s="168">
        <v>0</v>
      </c>
      <c r="K13" s="210">
        <f t="shared" si="0"/>
        <v>6.7362459099999983</v>
      </c>
      <c r="L13" s="148">
        <v>43.125007220000001</v>
      </c>
      <c r="M13" s="148">
        <v>0</v>
      </c>
      <c r="N13" s="31"/>
      <c r="O13" s="31"/>
    </row>
    <row r="14" spans="1:20" ht="15.55" x14ac:dyDescent="0.3">
      <c r="A14" s="3">
        <v>5</v>
      </c>
      <c r="B14" s="213" t="s">
        <v>11</v>
      </c>
      <c r="C14" s="167">
        <v>0</v>
      </c>
      <c r="D14" s="167">
        <v>0</v>
      </c>
      <c r="E14" s="168">
        <v>16.280478989999999</v>
      </c>
      <c r="F14" s="168">
        <v>10.418951389999998</v>
      </c>
      <c r="G14" s="168">
        <v>0</v>
      </c>
      <c r="H14" s="168">
        <v>2.1825472199999996</v>
      </c>
      <c r="I14" s="168">
        <v>3.67898038</v>
      </c>
      <c r="J14" s="168">
        <v>0</v>
      </c>
      <c r="K14" s="210">
        <f t="shared" si="0"/>
        <v>5.8615275999999996</v>
      </c>
      <c r="L14" s="148">
        <v>3.5285018199999998</v>
      </c>
      <c r="M14" s="148">
        <v>0</v>
      </c>
      <c r="N14" s="31"/>
      <c r="O14" s="31"/>
    </row>
    <row r="15" spans="1:20" ht="15.55" x14ac:dyDescent="0.3">
      <c r="A15" s="3">
        <v>6</v>
      </c>
      <c r="B15" s="213" t="s">
        <v>12</v>
      </c>
      <c r="C15" s="167">
        <v>53</v>
      </c>
      <c r="D15" s="167">
        <v>233.91550000000001</v>
      </c>
      <c r="E15" s="168">
        <v>1322.9095758000008</v>
      </c>
      <c r="F15" s="168">
        <v>1281.7527310100002</v>
      </c>
      <c r="G15" s="168">
        <v>27.893828769999999</v>
      </c>
      <c r="H15" s="168">
        <v>9.3785171200000015</v>
      </c>
      <c r="I15" s="168">
        <v>3.8844989000000005</v>
      </c>
      <c r="J15" s="168">
        <v>0</v>
      </c>
      <c r="K15" s="210">
        <f t="shared" si="0"/>
        <v>13.263016020000002</v>
      </c>
      <c r="L15" s="148">
        <v>237.96860659000004</v>
      </c>
      <c r="M15" s="148">
        <v>0</v>
      </c>
      <c r="N15" s="31"/>
      <c r="O15" s="31"/>
    </row>
    <row r="16" spans="1:20" ht="15.55" x14ac:dyDescent="0.3">
      <c r="A16" s="3">
        <v>7</v>
      </c>
      <c r="B16" s="213" t="s">
        <v>6</v>
      </c>
      <c r="C16" s="167">
        <v>0</v>
      </c>
      <c r="D16" s="167">
        <v>0</v>
      </c>
      <c r="E16" s="168">
        <v>0</v>
      </c>
      <c r="F16" s="168">
        <v>0</v>
      </c>
      <c r="G16" s="168">
        <v>0</v>
      </c>
      <c r="H16" s="168">
        <v>0</v>
      </c>
      <c r="I16" s="168">
        <v>0</v>
      </c>
      <c r="J16" s="168">
        <v>0</v>
      </c>
      <c r="K16" s="210">
        <f t="shared" si="0"/>
        <v>0</v>
      </c>
      <c r="L16" s="148">
        <v>0</v>
      </c>
      <c r="M16" s="148">
        <v>0</v>
      </c>
      <c r="N16" s="31"/>
      <c r="O16" s="31"/>
    </row>
    <row r="17" spans="1:26" ht="15.55" x14ac:dyDescent="0.3">
      <c r="A17" s="25"/>
      <c r="B17" s="203" t="s">
        <v>53</v>
      </c>
      <c r="C17" s="202">
        <f>SUM(C10:C16)</f>
        <v>79</v>
      </c>
      <c r="D17" s="202">
        <f t="shared" ref="D17:M17" si="1">SUM(D10:D16)</f>
        <v>262.30150000000003</v>
      </c>
      <c r="E17" s="202">
        <f t="shared" si="1"/>
        <v>1735.6449341500006</v>
      </c>
      <c r="F17" s="202">
        <f t="shared" si="1"/>
        <v>1677.1585169800001</v>
      </c>
      <c r="G17" s="202">
        <f t="shared" si="1"/>
        <v>32.625627639999998</v>
      </c>
      <c r="H17" s="202">
        <f t="shared" si="1"/>
        <v>15.87781397</v>
      </c>
      <c r="I17" s="202">
        <f t="shared" si="1"/>
        <v>9.9829755599999999</v>
      </c>
      <c r="J17" s="202">
        <f t="shared" si="1"/>
        <v>0</v>
      </c>
      <c r="K17" s="202">
        <f t="shared" si="1"/>
        <v>25.860789529999998</v>
      </c>
      <c r="L17" s="202">
        <f t="shared" si="1"/>
        <v>325.32034073000005</v>
      </c>
      <c r="M17" s="202">
        <f t="shared" si="1"/>
        <v>0</v>
      </c>
      <c r="N17" s="31"/>
      <c r="O17" s="31"/>
    </row>
    <row r="18" spans="1:26" ht="31.75" hidden="1" customHeight="1" x14ac:dyDescent="0.3">
      <c r="A18" s="3">
        <v>1</v>
      </c>
      <c r="B18" s="17" t="s">
        <v>39</v>
      </c>
      <c r="C18" s="17"/>
      <c r="D18" s="17"/>
      <c r="E18" s="26"/>
      <c r="F18" s="3"/>
      <c r="G18" s="3"/>
      <c r="H18" s="3"/>
      <c r="I18" s="3"/>
    </row>
    <row r="19" spans="1:26" ht="15.8" hidden="1" customHeight="1" x14ac:dyDescent="0.3">
      <c r="A19" s="3">
        <v>2</v>
      </c>
      <c r="B19" s="17" t="s">
        <v>40</v>
      </c>
      <c r="C19" s="17"/>
      <c r="D19" s="17"/>
      <c r="E19" s="23"/>
      <c r="F19" s="23"/>
      <c r="G19" s="19"/>
      <c r="H19" s="19"/>
    </row>
    <row r="20" spans="1:26" ht="31.75" hidden="1" customHeight="1" x14ac:dyDescent="0.3">
      <c r="A20" s="3">
        <v>3</v>
      </c>
      <c r="B20" s="17" t="s">
        <v>41</v>
      </c>
      <c r="C20" s="17"/>
      <c r="D20" s="17"/>
      <c r="E20" s="23"/>
      <c r="F20" s="23"/>
      <c r="G20" s="19"/>
      <c r="H20" s="19"/>
    </row>
    <row r="21" spans="1:26" ht="47.25" hidden="1" customHeight="1" x14ac:dyDescent="0.3">
      <c r="A21" s="3">
        <v>4</v>
      </c>
      <c r="B21" s="17" t="s">
        <v>42</v>
      </c>
      <c r="C21" s="17"/>
      <c r="D21" s="17"/>
      <c r="E21" s="23"/>
      <c r="F21" s="23"/>
      <c r="G21" s="19"/>
      <c r="H21" s="19"/>
    </row>
    <row r="22" spans="1:26" ht="15.8" hidden="1" customHeight="1" x14ac:dyDescent="0.3">
      <c r="A22" s="3">
        <v>5</v>
      </c>
      <c r="B22" s="17" t="s">
        <v>43</v>
      </c>
      <c r="C22" s="17"/>
      <c r="D22" s="17"/>
      <c r="E22" s="23"/>
      <c r="F22" s="23"/>
      <c r="G22" s="19"/>
      <c r="H22" s="19"/>
    </row>
    <row r="23" spans="1:26" ht="15.8" hidden="1" customHeight="1" x14ac:dyDescent="0.3">
      <c r="A23" s="3">
        <v>6</v>
      </c>
      <c r="B23" s="17" t="s">
        <v>44</v>
      </c>
      <c r="C23" s="17"/>
      <c r="D23" s="17"/>
      <c r="E23" s="23"/>
      <c r="F23" s="23"/>
      <c r="G23" s="19"/>
      <c r="H23" s="19"/>
    </row>
    <row r="24" spans="1:26" ht="15.8" hidden="1" customHeight="1" x14ac:dyDescent="0.3">
      <c r="A24" s="25" t="s">
        <v>46</v>
      </c>
      <c r="B24" s="18" t="s">
        <v>45</v>
      </c>
      <c r="C24" s="18"/>
      <c r="D24" s="18"/>
      <c r="E24" s="24"/>
      <c r="F24" s="24"/>
      <c r="G24" s="20"/>
      <c r="H24" s="20"/>
    </row>
    <row r="25" spans="1:26" ht="14.95" hidden="1" customHeight="1" x14ac:dyDescent="0.3">
      <c r="A25" s="22" t="s">
        <v>47</v>
      </c>
      <c r="B25" s="21" t="s">
        <v>38</v>
      </c>
      <c r="C25" s="21"/>
      <c r="D25" s="21"/>
      <c r="E25" s="19"/>
      <c r="F25" s="19"/>
      <c r="G25" s="19"/>
      <c r="H25" s="19"/>
    </row>
    <row r="26" spans="1:26" s="1" customFormat="1" ht="15.55" x14ac:dyDescent="0.3">
      <c r="A26" s="72" t="s">
        <v>127</v>
      </c>
      <c r="B26" s="10"/>
      <c r="C26" s="10"/>
      <c r="D26" s="10"/>
    </row>
    <row r="27" spans="1:26" s="11" customFormat="1" ht="33.799999999999997" customHeight="1" x14ac:dyDescent="0.3">
      <c r="A27" s="376" t="s">
        <v>353</v>
      </c>
      <c r="B27" s="377"/>
      <c r="C27" s="377"/>
      <c r="D27" s="377"/>
      <c r="E27" s="377"/>
      <c r="F27" s="377"/>
      <c r="G27" s="377"/>
      <c r="H27" s="377"/>
      <c r="I27" s="377"/>
      <c r="J27" s="377"/>
      <c r="K27" s="377"/>
      <c r="L27" s="377"/>
      <c r="M27" s="377"/>
      <c r="N27" s="377"/>
      <c r="O27" s="377"/>
      <c r="P27" s="377"/>
      <c r="Q27" s="377"/>
      <c r="R27" s="377"/>
      <c r="S27" s="377"/>
      <c r="T27" s="377"/>
      <c r="U27" s="377"/>
      <c r="X27" s="1"/>
      <c r="Y27" s="1"/>
      <c r="Z27" s="1"/>
    </row>
    <row r="28" spans="1:26" s="13" customFormat="1" ht="18.7" customHeight="1" x14ac:dyDescent="0.3">
      <c r="A28" s="346" t="s">
        <v>284</v>
      </c>
      <c r="B28" s="346"/>
      <c r="C28" s="346"/>
      <c r="D28" s="346"/>
      <c r="E28" s="346"/>
      <c r="F28" s="346"/>
      <c r="G28" s="346"/>
      <c r="H28" s="346"/>
      <c r="I28" s="346"/>
      <c r="J28" s="346"/>
      <c r="K28" s="346"/>
      <c r="L28" s="346"/>
      <c r="M28" s="346"/>
      <c r="N28" s="346"/>
      <c r="O28" s="346"/>
      <c r="P28" s="346"/>
      <c r="Q28" s="346"/>
      <c r="R28" s="346"/>
      <c r="S28" s="346"/>
      <c r="T28" s="346"/>
      <c r="U28" s="346"/>
      <c r="X28" s="1"/>
      <c r="Y28" s="1"/>
      <c r="Z28" s="1"/>
    </row>
    <row r="29" spans="1:26" s="79" customFormat="1" ht="15.8" customHeight="1" x14ac:dyDescent="0.3">
      <c r="A29" s="333" t="s">
        <v>0</v>
      </c>
      <c r="B29" s="333" t="s">
        <v>123</v>
      </c>
      <c r="C29" s="330" t="s">
        <v>51</v>
      </c>
      <c r="D29" s="331"/>
      <c r="E29" s="331"/>
      <c r="F29" s="331"/>
      <c r="G29" s="331"/>
      <c r="H29" s="331"/>
      <c r="I29" s="331"/>
      <c r="J29" s="331"/>
      <c r="K29" s="331"/>
      <c r="L29" s="332"/>
      <c r="M29" s="333" t="s">
        <v>52</v>
      </c>
      <c r="N29" s="330" t="s">
        <v>58</v>
      </c>
      <c r="O29" s="332"/>
      <c r="P29" s="350" t="s">
        <v>57</v>
      </c>
      <c r="Q29" s="351"/>
      <c r="R29" s="351"/>
      <c r="S29" s="352"/>
      <c r="T29" s="333" t="s">
        <v>125</v>
      </c>
      <c r="U29" s="333" t="s">
        <v>126</v>
      </c>
      <c r="X29" s="1"/>
      <c r="Y29" s="1"/>
      <c r="Z29" s="1"/>
    </row>
    <row r="30" spans="1:26" s="80" customFormat="1" ht="15.8" customHeight="1" x14ac:dyDescent="0.3">
      <c r="A30" s="349"/>
      <c r="B30" s="338"/>
      <c r="C30" s="347" t="s">
        <v>2</v>
      </c>
      <c r="D30" s="348"/>
      <c r="E30" s="347" t="s">
        <v>3</v>
      </c>
      <c r="F30" s="348"/>
      <c r="G30" s="347" t="s">
        <v>4</v>
      </c>
      <c r="H30" s="348"/>
      <c r="I30" s="347" t="s">
        <v>5</v>
      </c>
      <c r="J30" s="348"/>
      <c r="K30" s="349" t="s">
        <v>359</v>
      </c>
      <c r="L30" s="349" t="s">
        <v>134</v>
      </c>
      <c r="M30" s="349"/>
      <c r="N30" s="107" t="s">
        <v>59</v>
      </c>
      <c r="O30" s="107" t="s">
        <v>60</v>
      </c>
      <c r="P30" s="353"/>
      <c r="Q30" s="354"/>
      <c r="R30" s="354"/>
      <c r="S30" s="355"/>
      <c r="T30" s="349"/>
      <c r="U30" s="349"/>
      <c r="X30" s="1"/>
      <c r="Y30" s="1"/>
      <c r="Z30" s="1"/>
    </row>
    <row r="31" spans="1:26" s="80" customFormat="1" ht="48.2" customHeight="1" x14ac:dyDescent="0.3">
      <c r="A31" s="334"/>
      <c r="B31" s="339"/>
      <c r="C31" s="104" t="s">
        <v>56</v>
      </c>
      <c r="D31" s="104" t="s">
        <v>54</v>
      </c>
      <c r="E31" s="104" t="s">
        <v>56</v>
      </c>
      <c r="F31" s="104" t="s">
        <v>54</v>
      </c>
      <c r="G31" s="104" t="s">
        <v>56</v>
      </c>
      <c r="H31" s="104" t="s">
        <v>54</v>
      </c>
      <c r="I31" s="104" t="s">
        <v>56</v>
      </c>
      <c r="J31" s="104" t="s">
        <v>54</v>
      </c>
      <c r="K31" s="334"/>
      <c r="L31" s="334"/>
      <c r="M31" s="334"/>
      <c r="N31" s="108"/>
      <c r="O31" s="108"/>
      <c r="P31" s="104" t="s">
        <v>48</v>
      </c>
      <c r="Q31" s="85" t="s">
        <v>49</v>
      </c>
      <c r="R31" s="85" t="s">
        <v>55</v>
      </c>
      <c r="S31" s="85" t="s">
        <v>13</v>
      </c>
      <c r="T31" s="334"/>
      <c r="U31" s="334"/>
      <c r="X31" s="1"/>
      <c r="Y31" s="1"/>
      <c r="Z31" s="1"/>
    </row>
    <row r="32" spans="1:26" s="1" customFormat="1" ht="32.299999999999997" customHeight="1" x14ac:dyDescent="0.3">
      <c r="A32" s="4">
        <v>1</v>
      </c>
      <c r="B32" s="110" t="s">
        <v>15</v>
      </c>
      <c r="C32" s="148">
        <v>0</v>
      </c>
      <c r="D32" s="148">
        <v>0</v>
      </c>
      <c r="E32" s="148">
        <v>0</v>
      </c>
      <c r="F32" s="148">
        <v>0</v>
      </c>
      <c r="G32" s="148">
        <v>0</v>
      </c>
      <c r="H32" s="148">
        <v>0</v>
      </c>
      <c r="I32" s="148">
        <v>0</v>
      </c>
      <c r="J32" s="148">
        <v>0</v>
      </c>
      <c r="K32" s="134">
        <f t="shared" ref="K32:K43" si="2">C32+E32+G32+I32</f>
        <v>0</v>
      </c>
      <c r="L32" s="134">
        <f t="shared" ref="L32:L43" si="3">D32+F32+H32+J32</f>
        <v>0</v>
      </c>
      <c r="M32" s="148">
        <v>0</v>
      </c>
      <c r="N32" s="153">
        <v>0</v>
      </c>
      <c r="O32" s="153">
        <v>0</v>
      </c>
      <c r="P32" s="153">
        <v>0</v>
      </c>
      <c r="Q32" s="153">
        <v>0</v>
      </c>
      <c r="R32" s="153">
        <v>0</v>
      </c>
      <c r="S32" s="176">
        <f>P32+Q32+R32</f>
        <v>0</v>
      </c>
      <c r="T32" s="148">
        <v>0</v>
      </c>
      <c r="U32" s="148">
        <v>0</v>
      </c>
      <c r="V32" s="80"/>
      <c r="W32" s="80"/>
    </row>
    <row r="33" spans="1:23" s="1" customFormat="1" ht="33.799999999999997" customHeight="1" x14ac:dyDescent="0.3">
      <c r="A33" s="4">
        <v>2</v>
      </c>
      <c r="B33" s="110" t="s">
        <v>16</v>
      </c>
      <c r="C33" s="148">
        <v>0</v>
      </c>
      <c r="D33" s="148">
        <v>0</v>
      </c>
      <c r="E33" s="153">
        <v>0</v>
      </c>
      <c r="F33" s="153">
        <v>0</v>
      </c>
      <c r="G33" s="153">
        <v>0</v>
      </c>
      <c r="H33" s="153">
        <v>0</v>
      </c>
      <c r="I33" s="148">
        <v>0</v>
      </c>
      <c r="J33" s="148">
        <v>0</v>
      </c>
      <c r="K33" s="134">
        <f t="shared" si="2"/>
        <v>0</v>
      </c>
      <c r="L33" s="134">
        <f t="shared" si="3"/>
        <v>0</v>
      </c>
      <c r="M33" s="154">
        <v>50.256045230000005</v>
      </c>
      <c r="N33" s="154">
        <v>47.123740369999993</v>
      </c>
      <c r="O33" s="148">
        <v>0.10328722999999999</v>
      </c>
      <c r="P33" s="148">
        <v>0.14641609999999999</v>
      </c>
      <c r="Q33" s="148">
        <v>2.6579984799999998</v>
      </c>
      <c r="R33" s="148">
        <v>0.22460305000000003</v>
      </c>
      <c r="S33" s="176">
        <f t="shared" ref="S33:S42" si="4">P33+Q33+R33</f>
        <v>3.0290176300000002</v>
      </c>
      <c r="T33" s="148">
        <v>13.60377972</v>
      </c>
      <c r="U33" s="148">
        <v>0</v>
      </c>
      <c r="V33" s="80"/>
      <c r="W33" s="80"/>
    </row>
    <row r="34" spans="1:23" s="1" customFormat="1" ht="33.799999999999997" customHeight="1" x14ac:dyDescent="0.3">
      <c r="A34" s="4">
        <v>3</v>
      </c>
      <c r="B34" s="110" t="s">
        <v>17</v>
      </c>
      <c r="C34" s="148">
        <v>2</v>
      </c>
      <c r="D34" s="148">
        <v>1.35</v>
      </c>
      <c r="E34" s="153">
        <v>2</v>
      </c>
      <c r="F34" s="153">
        <v>1.7150000000000001</v>
      </c>
      <c r="G34" s="153">
        <v>0</v>
      </c>
      <c r="H34" s="153">
        <v>0</v>
      </c>
      <c r="I34" s="148">
        <v>0</v>
      </c>
      <c r="J34" s="148">
        <v>0</v>
      </c>
      <c r="K34" s="134">
        <f t="shared" si="2"/>
        <v>4</v>
      </c>
      <c r="L34" s="134">
        <f t="shared" si="3"/>
        <v>3.0650000000000004</v>
      </c>
      <c r="M34" s="154">
        <v>14.821594540000001</v>
      </c>
      <c r="N34" s="154">
        <v>11.175415100000002</v>
      </c>
      <c r="O34" s="148">
        <v>0.12117387</v>
      </c>
      <c r="P34" s="148">
        <v>1.2242399999999999E-3</v>
      </c>
      <c r="Q34" s="148">
        <v>0.55539914999999995</v>
      </c>
      <c r="R34" s="148">
        <v>2.9683821800000003</v>
      </c>
      <c r="S34" s="176">
        <f t="shared" si="4"/>
        <v>3.5250055700000003</v>
      </c>
      <c r="T34" s="148">
        <v>3.7841070399999999</v>
      </c>
      <c r="U34" s="148">
        <v>0</v>
      </c>
      <c r="V34" s="80"/>
      <c r="W34" s="80"/>
    </row>
    <row r="35" spans="1:23" s="1" customFormat="1" ht="32.950000000000003" customHeight="1" x14ac:dyDescent="0.3">
      <c r="A35" s="4">
        <v>4</v>
      </c>
      <c r="B35" s="110" t="s">
        <v>18</v>
      </c>
      <c r="C35" s="148">
        <v>0</v>
      </c>
      <c r="D35" s="148">
        <v>0</v>
      </c>
      <c r="E35" s="153">
        <v>0</v>
      </c>
      <c r="F35" s="153">
        <v>0</v>
      </c>
      <c r="G35" s="153">
        <v>2</v>
      </c>
      <c r="H35" s="153">
        <v>5.0490000000000004</v>
      </c>
      <c r="I35" s="148">
        <v>0</v>
      </c>
      <c r="J35" s="148">
        <v>0</v>
      </c>
      <c r="K35" s="134">
        <f t="shared" si="2"/>
        <v>2</v>
      </c>
      <c r="L35" s="134">
        <f t="shared" si="3"/>
        <v>5.0490000000000004</v>
      </c>
      <c r="M35" s="154">
        <v>49.365864160000008</v>
      </c>
      <c r="N35" s="154">
        <v>49.365864160000008</v>
      </c>
      <c r="O35" s="148">
        <v>0</v>
      </c>
      <c r="P35" s="148">
        <v>0</v>
      </c>
      <c r="Q35" s="148">
        <v>0</v>
      </c>
      <c r="R35" s="148">
        <v>0</v>
      </c>
      <c r="S35" s="176">
        <f t="shared" si="4"/>
        <v>0</v>
      </c>
      <c r="T35" s="148">
        <v>11.462128</v>
      </c>
      <c r="U35" s="148">
        <v>0</v>
      </c>
      <c r="V35" s="80"/>
      <c r="W35" s="80"/>
    </row>
    <row r="36" spans="1:23" s="1" customFormat="1" ht="33.799999999999997" customHeight="1" x14ac:dyDescent="0.3">
      <c r="A36" s="4">
        <v>5</v>
      </c>
      <c r="B36" s="110" t="s">
        <v>19</v>
      </c>
      <c r="C36" s="148">
        <v>0</v>
      </c>
      <c r="D36" s="148">
        <v>0</v>
      </c>
      <c r="E36" s="153">
        <v>0</v>
      </c>
      <c r="F36" s="153">
        <v>0</v>
      </c>
      <c r="G36" s="148">
        <v>1</v>
      </c>
      <c r="H36" s="148">
        <v>1.35</v>
      </c>
      <c r="I36" s="148">
        <v>0</v>
      </c>
      <c r="J36" s="148">
        <v>0</v>
      </c>
      <c r="K36" s="134">
        <f t="shared" si="2"/>
        <v>1</v>
      </c>
      <c r="L36" s="134">
        <f t="shared" si="3"/>
        <v>1.35</v>
      </c>
      <c r="M36" s="154">
        <v>93.173448369999988</v>
      </c>
      <c r="N36" s="154">
        <v>91.868400769999994</v>
      </c>
      <c r="O36" s="148">
        <v>0</v>
      </c>
      <c r="P36" s="148">
        <v>0</v>
      </c>
      <c r="Q36" s="148">
        <v>0</v>
      </c>
      <c r="R36" s="148">
        <v>1.3050476000000002</v>
      </c>
      <c r="S36" s="176">
        <f t="shared" si="4"/>
        <v>1.3050476000000002</v>
      </c>
      <c r="T36" s="148">
        <v>6.9650410000000003</v>
      </c>
      <c r="U36" s="148">
        <v>0</v>
      </c>
      <c r="V36" s="80"/>
      <c r="W36" s="80"/>
    </row>
    <row r="37" spans="1:23" s="1" customFormat="1" ht="33.799999999999997" customHeight="1" x14ac:dyDescent="0.3">
      <c r="A37" s="4">
        <v>6</v>
      </c>
      <c r="B37" s="110" t="s">
        <v>20</v>
      </c>
      <c r="C37" s="148">
        <v>0</v>
      </c>
      <c r="D37" s="148">
        <v>0</v>
      </c>
      <c r="E37" s="148">
        <v>0</v>
      </c>
      <c r="F37" s="148">
        <v>0</v>
      </c>
      <c r="G37" s="148">
        <v>0</v>
      </c>
      <c r="H37" s="148">
        <v>0</v>
      </c>
      <c r="I37" s="148">
        <v>0</v>
      </c>
      <c r="J37" s="148">
        <v>0</v>
      </c>
      <c r="K37" s="134">
        <f t="shared" si="2"/>
        <v>0</v>
      </c>
      <c r="L37" s="134">
        <f t="shared" si="3"/>
        <v>0</v>
      </c>
      <c r="M37" s="154">
        <v>1.60147237</v>
      </c>
      <c r="N37" s="154">
        <v>1.3021095199999999</v>
      </c>
      <c r="O37" s="148">
        <v>0</v>
      </c>
      <c r="P37" s="148">
        <v>0.29936284999999996</v>
      </c>
      <c r="Q37" s="148">
        <v>0</v>
      </c>
      <c r="R37" s="148">
        <v>0</v>
      </c>
      <c r="S37" s="176">
        <f t="shared" si="4"/>
        <v>0.29936284999999996</v>
      </c>
      <c r="T37" s="148">
        <v>1.6598838900000001</v>
      </c>
      <c r="U37" s="148">
        <v>0</v>
      </c>
      <c r="V37" s="80"/>
      <c r="W37" s="80"/>
    </row>
    <row r="38" spans="1:23" s="1" customFormat="1" ht="15.55" x14ac:dyDescent="0.3">
      <c r="A38" s="4">
        <v>7</v>
      </c>
      <c r="B38" s="110" t="s">
        <v>21</v>
      </c>
      <c r="C38" s="148">
        <v>0</v>
      </c>
      <c r="D38" s="148">
        <v>0</v>
      </c>
      <c r="E38" s="153">
        <v>0</v>
      </c>
      <c r="F38" s="153">
        <v>0</v>
      </c>
      <c r="G38" s="153">
        <v>2</v>
      </c>
      <c r="H38" s="153">
        <v>14</v>
      </c>
      <c r="I38" s="148">
        <v>1</v>
      </c>
      <c r="J38" s="148">
        <v>18</v>
      </c>
      <c r="K38" s="134">
        <f t="shared" si="2"/>
        <v>3</v>
      </c>
      <c r="L38" s="134">
        <f t="shared" si="3"/>
        <v>32</v>
      </c>
      <c r="M38" s="154">
        <v>801.83462198000109</v>
      </c>
      <c r="N38" s="154">
        <v>597.6058307899998</v>
      </c>
      <c r="O38" s="148">
        <v>0</v>
      </c>
      <c r="P38" s="148">
        <v>9.4013997200000006</v>
      </c>
      <c r="Q38" s="148">
        <v>66.515983800000001</v>
      </c>
      <c r="R38" s="148">
        <v>128.31140766999999</v>
      </c>
      <c r="S38" s="176">
        <f t="shared" si="4"/>
        <v>204.22879118999998</v>
      </c>
      <c r="T38" s="148">
        <v>125.659243</v>
      </c>
      <c r="U38" s="148">
        <v>0</v>
      </c>
      <c r="V38" s="80"/>
      <c r="W38" s="80"/>
    </row>
    <row r="39" spans="1:23" s="1" customFormat="1" ht="31.05" x14ac:dyDescent="0.3">
      <c r="A39" s="4">
        <v>8</v>
      </c>
      <c r="B39" s="110" t="s">
        <v>22</v>
      </c>
      <c r="C39" s="148">
        <v>0</v>
      </c>
      <c r="D39" s="148">
        <v>0</v>
      </c>
      <c r="E39" s="148">
        <v>0</v>
      </c>
      <c r="F39" s="148">
        <v>0</v>
      </c>
      <c r="G39" s="148">
        <v>0</v>
      </c>
      <c r="H39" s="148">
        <v>0</v>
      </c>
      <c r="I39" s="148">
        <v>0</v>
      </c>
      <c r="J39" s="148">
        <v>0</v>
      </c>
      <c r="K39" s="134">
        <f t="shared" si="2"/>
        <v>0</v>
      </c>
      <c r="L39" s="134">
        <f t="shared" si="3"/>
        <v>0</v>
      </c>
      <c r="M39" s="154">
        <v>1.4880114899999999</v>
      </c>
      <c r="N39" s="154">
        <v>1.4880114899999999</v>
      </c>
      <c r="O39" s="148">
        <v>0</v>
      </c>
      <c r="P39" s="148">
        <v>0</v>
      </c>
      <c r="Q39" s="148">
        <v>0</v>
      </c>
      <c r="R39" s="148">
        <v>0</v>
      </c>
      <c r="S39" s="176">
        <f t="shared" si="4"/>
        <v>0</v>
      </c>
      <c r="T39" s="148">
        <v>0.63219400000000003</v>
      </c>
      <c r="U39" s="148">
        <v>0</v>
      </c>
      <c r="V39" s="80"/>
      <c r="W39" s="80"/>
    </row>
    <row r="40" spans="1:23" s="1" customFormat="1" ht="49.75" customHeight="1" x14ac:dyDescent="0.3">
      <c r="A40" s="4">
        <v>9</v>
      </c>
      <c r="B40" s="110" t="s">
        <v>23</v>
      </c>
      <c r="C40" s="148">
        <v>0</v>
      </c>
      <c r="D40" s="148">
        <v>0</v>
      </c>
      <c r="E40" s="148">
        <v>0</v>
      </c>
      <c r="F40" s="148">
        <v>0</v>
      </c>
      <c r="G40" s="148">
        <v>0</v>
      </c>
      <c r="H40" s="148">
        <v>0</v>
      </c>
      <c r="I40" s="153">
        <v>0</v>
      </c>
      <c r="J40" s="153">
        <v>0</v>
      </c>
      <c r="K40" s="134">
        <f t="shared" si="2"/>
        <v>0</v>
      </c>
      <c r="L40" s="134">
        <f t="shared" si="3"/>
        <v>0</v>
      </c>
      <c r="M40" s="154">
        <v>17.987240249999999</v>
      </c>
      <c r="N40" s="154">
        <v>17.987240249999999</v>
      </c>
      <c r="O40" s="148">
        <v>0</v>
      </c>
      <c r="P40" s="148">
        <v>0</v>
      </c>
      <c r="Q40" s="148">
        <v>0</v>
      </c>
      <c r="R40" s="148">
        <v>0</v>
      </c>
      <c r="S40" s="176">
        <f t="shared" si="4"/>
        <v>0</v>
      </c>
      <c r="T40" s="148">
        <v>3.6451099999999999</v>
      </c>
      <c r="U40" s="148">
        <v>0</v>
      </c>
      <c r="V40" s="80"/>
      <c r="W40" s="80"/>
    </row>
    <row r="41" spans="1:23" s="1" customFormat="1" ht="24.8" customHeight="1" x14ac:dyDescent="0.3">
      <c r="A41" s="4">
        <v>10</v>
      </c>
      <c r="B41" s="96" t="s">
        <v>317</v>
      </c>
      <c r="C41" s="148">
        <v>0</v>
      </c>
      <c r="D41" s="148">
        <v>0</v>
      </c>
      <c r="E41" s="148">
        <v>0</v>
      </c>
      <c r="F41" s="148">
        <v>0</v>
      </c>
      <c r="G41" s="148">
        <v>0</v>
      </c>
      <c r="H41" s="148">
        <v>0</v>
      </c>
      <c r="I41" s="148">
        <v>0</v>
      </c>
      <c r="J41" s="148">
        <v>0</v>
      </c>
      <c r="K41" s="134">
        <f t="shared" si="2"/>
        <v>0</v>
      </c>
      <c r="L41" s="134">
        <f t="shared" si="3"/>
        <v>0</v>
      </c>
      <c r="M41" s="148">
        <v>0</v>
      </c>
      <c r="N41" s="148">
        <v>0</v>
      </c>
      <c r="O41" s="148">
        <v>0</v>
      </c>
      <c r="P41" s="148">
        <v>0</v>
      </c>
      <c r="Q41" s="148">
        <v>0</v>
      </c>
      <c r="R41" s="148">
        <v>0</v>
      </c>
      <c r="S41" s="176">
        <f t="shared" si="4"/>
        <v>0</v>
      </c>
      <c r="T41" s="148">
        <v>0</v>
      </c>
      <c r="U41" s="148">
        <v>0</v>
      </c>
      <c r="V41" s="80"/>
      <c r="W41" s="80"/>
    </row>
    <row r="42" spans="1:23" s="1" customFormat="1" ht="24.8" customHeight="1" x14ac:dyDescent="0.3">
      <c r="A42" s="4">
        <v>11</v>
      </c>
      <c r="B42" s="110" t="s">
        <v>316</v>
      </c>
      <c r="C42" s="148">
        <v>0</v>
      </c>
      <c r="D42" s="148">
        <v>0</v>
      </c>
      <c r="E42" s="148">
        <v>0</v>
      </c>
      <c r="F42" s="148">
        <v>0</v>
      </c>
      <c r="G42" s="148">
        <v>0</v>
      </c>
      <c r="H42" s="148">
        <v>0</v>
      </c>
      <c r="I42" s="148">
        <v>0</v>
      </c>
      <c r="J42" s="148">
        <v>0</v>
      </c>
      <c r="K42" s="134">
        <f t="shared" si="2"/>
        <v>0</v>
      </c>
      <c r="L42" s="134">
        <f t="shared" si="3"/>
        <v>0</v>
      </c>
      <c r="M42" s="154">
        <v>0.38000022999999999</v>
      </c>
      <c r="N42" s="154">
        <v>0.38000022999999999</v>
      </c>
      <c r="O42" s="148">
        <v>0</v>
      </c>
      <c r="P42" s="148">
        <v>0</v>
      </c>
      <c r="Q42" s="148">
        <v>0</v>
      </c>
      <c r="R42" s="148">
        <v>0</v>
      </c>
      <c r="S42" s="176">
        <f t="shared" si="4"/>
        <v>0</v>
      </c>
      <c r="T42" s="148">
        <v>0.12968399999999999</v>
      </c>
      <c r="U42" s="148">
        <v>0</v>
      </c>
      <c r="V42" s="80"/>
      <c r="W42" s="80"/>
    </row>
    <row r="43" spans="1:23" s="1" customFormat="1" ht="15.55" x14ac:dyDescent="0.3">
      <c r="A43" s="14"/>
      <c r="B43" s="204" t="s">
        <v>13</v>
      </c>
      <c r="C43" s="204">
        <f>SUM(C32:C42)</f>
        <v>2</v>
      </c>
      <c r="D43" s="204">
        <f t="shared" ref="D43:U43" si="5">SUM(D32:D42)</f>
        <v>1.35</v>
      </c>
      <c r="E43" s="204">
        <f t="shared" si="5"/>
        <v>2</v>
      </c>
      <c r="F43" s="204">
        <f t="shared" si="5"/>
        <v>1.7150000000000001</v>
      </c>
      <c r="G43" s="204">
        <f t="shared" si="5"/>
        <v>5</v>
      </c>
      <c r="H43" s="204">
        <f t="shared" si="5"/>
        <v>20.399000000000001</v>
      </c>
      <c r="I43" s="204">
        <f t="shared" si="5"/>
        <v>1</v>
      </c>
      <c r="J43" s="204">
        <f t="shared" si="5"/>
        <v>18</v>
      </c>
      <c r="K43" s="221">
        <f t="shared" si="2"/>
        <v>10</v>
      </c>
      <c r="L43" s="221">
        <f t="shared" si="3"/>
        <v>41.463999999999999</v>
      </c>
      <c r="M43" s="204">
        <f t="shared" si="5"/>
        <v>1030.908298620001</v>
      </c>
      <c r="N43" s="204">
        <f t="shared" si="5"/>
        <v>818.29661267999973</v>
      </c>
      <c r="O43" s="204">
        <f t="shared" si="5"/>
        <v>0.2244611</v>
      </c>
      <c r="P43" s="204">
        <f t="shared" si="5"/>
        <v>9.8484029100000008</v>
      </c>
      <c r="Q43" s="204">
        <f t="shared" si="5"/>
        <v>69.729381430000004</v>
      </c>
      <c r="R43" s="204">
        <f t="shared" si="5"/>
        <v>132.80944049999999</v>
      </c>
      <c r="S43" s="204">
        <f t="shared" si="5"/>
        <v>212.38722483999999</v>
      </c>
      <c r="T43" s="204">
        <f t="shared" si="5"/>
        <v>167.54117065</v>
      </c>
      <c r="U43" s="204">
        <f t="shared" si="5"/>
        <v>0</v>
      </c>
      <c r="V43" s="80"/>
      <c r="W43" s="80"/>
    </row>
    <row r="44" spans="1:23" s="1" customFormat="1" ht="15.55" x14ac:dyDescent="0.3">
      <c r="A44" s="72" t="s">
        <v>127</v>
      </c>
      <c r="B44" s="5"/>
      <c r="C44" s="5"/>
      <c r="D44" s="5"/>
      <c r="G44" s="6"/>
    </row>
    <row r="45" spans="1:23" s="1" customFormat="1" ht="16.100000000000001" thickBot="1" x14ac:dyDescent="0.35">
      <c r="B45" s="5"/>
      <c r="C45" s="5"/>
      <c r="D45" s="5"/>
    </row>
    <row r="46" spans="1:23" s="1" customFormat="1" ht="33.799999999999997" customHeight="1" thickBot="1" x14ac:dyDescent="0.35">
      <c r="A46" s="356" t="s">
        <v>354</v>
      </c>
      <c r="B46" s="357"/>
      <c r="C46" s="357"/>
      <c r="D46" s="357"/>
      <c r="E46" s="357"/>
      <c r="F46" s="357"/>
      <c r="G46" s="357"/>
      <c r="H46" s="357"/>
      <c r="I46" s="357"/>
      <c r="J46" s="357"/>
      <c r="K46" s="357"/>
      <c r="L46" s="357"/>
      <c r="M46" s="357"/>
      <c r="N46" s="357"/>
      <c r="O46" s="357"/>
      <c r="P46" s="358"/>
    </row>
    <row r="47" spans="1:23" s="1" customFormat="1" ht="17.2" x14ac:dyDescent="0.3">
      <c r="A47" s="12"/>
      <c r="B47" s="12"/>
      <c r="C47" s="12"/>
      <c r="D47" s="12"/>
      <c r="E47" s="12"/>
      <c r="F47" s="12"/>
      <c r="G47" s="12"/>
      <c r="O47" s="346" t="s">
        <v>284</v>
      </c>
      <c r="P47" s="346"/>
    </row>
    <row r="48" spans="1:23" s="33" customFormat="1" ht="15.8" customHeight="1" x14ac:dyDescent="0.3">
      <c r="A48" s="325" t="s">
        <v>0</v>
      </c>
      <c r="B48" s="325" t="s">
        <v>26</v>
      </c>
      <c r="C48" s="325"/>
      <c r="D48" s="325"/>
      <c r="E48" s="325"/>
      <c r="F48" s="343" t="s">
        <v>51</v>
      </c>
      <c r="G48" s="344"/>
      <c r="H48" s="333" t="s">
        <v>52</v>
      </c>
      <c r="I48" s="330" t="s">
        <v>58</v>
      </c>
      <c r="J48" s="332"/>
      <c r="K48" s="343" t="s">
        <v>57</v>
      </c>
      <c r="L48" s="345"/>
      <c r="M48" s="345"/>
      <c r="N48" s="344"/>
      <c r="O48" s="333" t="s">
        <v>125</v>
      </c>
      <c r="P48" s="333" t="s">
        <v>126</v>
      </c>
    </row>
    <row r="49" spans="1:18" s="33" customFormat="1" ht="67.75" customHeight="1" x14ac:dyDescent="0.3">
      <c r="A49" s="325"/>
      <c r="B49" s="325"/>
      <c r="C49" s="325"/>
      <c r="D49" s="325"/>
      <c r="E49" s="325"/>
      <c r="F49" s="104" t="s">
        <v>56</v>
      </c>
      <c r="G49" s="104" t="s">
        <v>54</v>
      </c>
      <c r="H49" s="334"/>
      <c r="I49" s="107" t="s">
        <v>59</v>
      </c>
      <c r="J49" s="107" t="s">
        <v>60</v>
      </c>
      <c r="K49" s="104" t="s">
        <v>48</v>
      </c>
      <c r="L49" s="85" t="s">
        <v>49</v>
      </c>
      <c r="M49" s="85" t="s">
        <v>55</v>
      </c>
      <c r="N49" s="85" t="s">
        <v>13</v>
      </c>
      <c r="O49" s="334"/>
      <c r="P49" s="334"/>
    </row>
    <row r="50" spans="1:18" s="1" customFormat="1" ht="15.8" hidden="1" customHeight="1" x14ac:dyDescent="0.3">
      <c r="A50" s="4">
        <v>1</v>
      </c>
      <c r="B50" s="360" t="s">
        <v>27</v>
      </c>
      <c r="C50" s="360"/>
      <c r="D50" s="360"/>
      <c r="E50" s="360"/>
      <c r="F50" s="94" t="s">
        <v>50</v>
      </c>
      <c r="G50" s="111" t="s">
        <v>54</v>
      </c>
      <c r="H50" s="2"/>
      <c r="I50" s="2"/>
      <c r="J50" s="2"/>
      <c r="K50" s="93"/>
      <c r="L50" s="93"/>
      <c r="M50" s="34"/>
      <c r="N50" s="34"/>
      <c r="O50" s="34"/>
      <c r="P50" s="34"/>
      <c r="Q50" s="34"/>
      <c r="R50" s="82"/>
    </row>
    <row r="51" spans="1:18" s="1" customFormat="1" ht="64.55" hidden="1" customHeight="1" x14ac:dyDescent="0.3">
      <c r="A51" s="4">
        <v>2</v>
      </c>
      <c r="B51" s="359" t="s">
        <v>28</v>
      </c>
      <c r="C51" s="359"/>
      <c r="D51" s="359"/>
      <c r="E51" s="359"/>
      <c r="F51" s="2"/>
      <c r="G51" s="2"/>
      <c r="H51" s="2"/>
      <c r="I51" s="2"/>
      <c r="J51" s="2"/>
      <c r="K51" s="2"/>
      <c r="L51" s="2"/>
      <c r="M51" s="2"/>
      <c r="N51" s="2"/>
      <c r="O51" s="2"/>
      <c r="P51" s="2"/>
      <c r="Q51" s="2"/>
      <c r="R51" s="2"/>
    </row>
    <row r="52" spans="1:18" s="1" customFormat="1" ht="33.799999999999997" hidden="1" customHeight="1" x14ac:dyDescent="0.3">
      <c r="A52" s="4">
        <v>3</v>
      </c>
      <c r="B52" s="360" t="s">
        <v>29</v>
      </c>
      <c r="C52" s="360"/>
      <c r="D52" s="360"/>
      <c r="E52" s="360"/>
      <c r="F52" s="2"/>
      <c r="G52" s="2"/>
      <c r="H52" s="2"/>
      <c r="I52" s="2"/>
      <c r="J52" s="2"/>
      <c r="K52" s="2"/>
      <c r="L52" s="2"/>
      <c r="M52" s="2"/>
      <c r="N52" s="2"/>
      <c r="O52" s="2"/>
      <c r="P52" s="2"/>
      <c r="Q52" s="2"/>
      <c r="R52" s="2"/>
    </row>
    <row r="53" spans="1:18" s="1" customFormat="1" ht="48.75" hidden="1" customHeight="1" x14ac:dyDescent="0.3">
      <c r="A53" s="4">
        <v>4</v>
      </c>
      <c r="B53" s="360" t="s">
        <v>30</v>
      </c>
      <c r="C53" s="360"/>
      <c r="D53" s="360"/>
      <c r="E53" s="360"/>
      <c r="F53" s="2"/>
      <c r="G53" s="2"/>
      <c r="H53" s="2"/>
      <c r="I53" s="2"/>
      <c r="J53" s="2"/>
      <c r="K53" s="2"/>
      <c r="L53" s="2"/>
      <c r="M53" s="2"/>
      <c r="N53" s="2"/>
      <c r="O53" s="2"/>
      <c r="P53" s="2"/>
      <c r="Q53" s="2"/>
      <c r="R53" s="2"/>
    </row>
    <row r="54" spans="1:18" s="1" customFormat="1" ht="46.55" hidden="1" customHeight="1" x14ac:dyDescent="0.3">
      <c r="A54" s="4">
        <v>5</v>
      </c>
      <c r="B54" s="359" t="s">
        <v>31</v>
      </c>
      <c r="C54" s="359"/>
      <c r="D54" s="359"/>
      <c r="E54" s="359"/>
      <c r="F54" s="2"/>
      <c r="G54" s="2"/>
      <c r="H54" s="2"/>
      <c r="I54" s="2"/>
      <c r="J54" s="2"/>
      <c r="K54" s="2"/>
      <c r="L54" s="2"/>
      <c r="M54" s="2"/>
      <c r="N54" s="2"/>
      <c r="O54" s="2"/>
      <c r="P54" s="2"/>
      <c r="Q54" s="2"/>
      <c r="R54" s="2"/>
    </row>
    <row r="55" spans="1:18" s="1" customFormat="1" ht="32.299999999999997" hidden="1" customHeight="1" x14ac:dyDescent="0.3">
      <c r="A55" s="4">
        <v>6</v>
      </c>
      <c r="B55" s="360" t="s">
        <v>32</v>
      </c>
      <c r="C55" s="360"/>
      <c r="D55" s="360"/>
      <c r="E55" s="360"/>
      <c r="F55" s="2"/>
      <c r="G55" s="2"/>
      <c r="H55" s="2"/>
      <c r="I55" s="2"/>
      <c r="J55" s="2"/>
      <c r="K55" s="2"/>
      <c r="L55" s="2"/>
      <c r="M55" s="2"/>
      <c r="N55" s="2"/>
      <c r="O55" s="2"/>
      <c r="P55" s="2"/>
      <c r="Q55" s="2"/>
      <c r="R55" s="2"/>
    </row>
    <row r="56" spans="1:18" s="1" customFormat="1" ht="18" hidden="1" customHeight="1" x14ac:dyDescent="0.3">
      <c r="A56" s="4">
        <v>7</v>
      </c>
      <c r="B56" s="360" t="s">
        <v>33</v>
      </c>
      <c r="C56" s="360"/>
      <c r="D56" s="360"/>
      <c r="E56" s="360"/>
      <c r="F56" s="2"/>
      <c r="G56" s="2"/>
      <c r="H56" s="2"/>
      <c r="I56" s="2"/>
      <c r="J56" s="2"/>
      <c r="K56" s="2"/>
      <c r="L56" s="2"/>
      <c r="M56" s="2"/>
      <c r="N56" s="2"/>
      <c r="O56" s="2"/>
      <c r="P56" s="2"/>
      <c r="Q56" s="2"/>
      <c r="R56" s="2"/>
    </row>
    <row r="57" spans="1:18" s="1" customFormat="1" ht="15.55" hidden="1" x14ac:dyDescent="0.3">
      <c r="A57" s="15" t="s">
        <v>36</v>
      </c>
      <c r="B57" s="369" t="s">
        <v>35</v>
      </c>
      <c r="C57" s="369"/>
      <c r="D57" s="369"/>
      <c r="E57" s="369"/>
      <c r="F57" s="14"/>
      <c r="G57" s="14"/>
      <c r="H57" s="2"/>
      <c r="I57" s="2"/>
      <c r="J57" s="2"/>
      <c r="K57" s="2"/>
      <c r="L57" s="2"/>
      <c r="M57" s="2"/>
      <c r="N57" s="2"/>
      <c r="O57" s="2"/>
      <c r="P57" s="2"/>
      <c r="Q57" s="2"/>
      <c r="R57" s="2"/>
    </row>
    <row r="58" spans="1:18" s="1" customFormat="1" ht="33.799999999999997" customHeight="1" x14ac:dyDescent="0.3">
      <c r="A58" s="4">
        <v>1</v>
      </c>
      <c r="B58" s="370" t="s">
        <v>324</v>
      </c>
      <c r="C58" s="370"/>
      <c r="D58" s="370"/>
      <c r="E58" s="370"/>
      <c r="F58" s="148">
        <v>0</v>
      </c>
      <c r="G58" s="148">
        <v>0</v>
      </c>
      <c r="H58" s="148">
        <v>293.43739251</v>
      </c>
      <c r="I58" s="148">
        <v>293.43739251</v>
      </c>
      <c r="J58" s="148">
        <v>0</v>
      </c>
      <c r="K58" s="148">
        <v>0</v>
      </c>
      <c r="L58" s="148">
        <v>0</v>
      </c>
      <c r="M58" s="148">
        <v>0</v>
      </c>
      <c r="N58" s="176">
        <f>K58+L58+M58</f>
        <v>0</v>
      </c>
      <c r="O58" s="148">
        <v>43.641804999999998</v>
      </c>
      <c r="P58" s="148">
        <v>0</v>
      </c>
      <c r="Q58" s="33"/>
      <c r="R58" s="33"/>
    </row>
    <row r="59" spans="1:18" s="1" customFormat="1" ht="32.950000000000003" customHeight="1" x14ac:dyDescent="0.3">
      <c r="A59" s="4">
        <v>2</v>
      </c>
      <c r="B59" s="359" t="s">
        <v>318</v>
      </c>
      <c r="C59" s="359"/>
      <c r="D59" s="359"/>
      <c r="E59" s="359"/>
      <c r="F59" s="148">
        <v>0</v>
      </c>
      <c r="G59" s="148">
        <v>0</v>
      </c>
      <c r="H59" s="148">
        <v>11.43981076</v>
      </c>
      <c r="I59" s="148">
        <v>11.104030029999999</v>
      </c>
      <c r="J59" s="148">
        <v>0.33578072999999997</v>
      </c>
      <c r="K59" s="148">
        <v>0</v>
      </c>
      <c r="L59" s="148">
        <v>0</v>
      </c>
      <c r="M59" s="148">
        <v>0</v>
      </c>
      <c r="N59" s="176">
        <f t="shared" ref="N59:N60" si="6">K59+L59+M59</f>
        <v>0</v>
      </c>
      <c r="O59" s="148">
        <v>1.9008240000000001</v>
      </c>
      <c r="P59" s="148">
        <v>0</v>
      </c>
      <c r="Q59" s="33"/>
      <c r="R59" s="33"/>
    </row>
    <row r="60" spans="1:18" s="1" customFormat="1" ht="15.55" x14ac:dyDescent="0.3">
      <c r="A60" s="4">
        <v>3</v>
      </c>
      <c r="B60" s="359" t="s">
        <v>283</v>
      </c>
      <c r="C60" s="359"/>
      <c r="D60" s="359"/>
      <c r="E60" s="359"/>
      <c r="F60" s="148">
        <v>0</v>
      </c>
      <c r="G60" s="148">
        <v>0</v>
      </c>
      <c r="H60" s="148">
        <v>0</v>
      </c>
      <c r="I60" s="148">
        <v>0</v>
      </c>
      <c r="J60" s="148">
        <v>0</v>
      </c>
      <c r="K60" s="148">
        <v>0</v>
      </c>
      <c r="L60" s="148">
        <v>0</v>
      </c>
      <c r="M60" s="148">
        <v>0</v>
      </c>
      <c r="N60" s="176">
        <f t="shared" si="6"/>
        <v>0</v>
      </c>
      <c r="O60" s="148">
        <v>0</v>
      </c>
      <c r="P60" s="148">
        <v>0</v>
      </c>
      <c r="Q60" s="33"/>
      <c r="R60" s="33"/>
    </row>
    <row r="61" spans="1:18" s="1" customFormat="1" ht="15.55" x14ac:dyDescent="0.3">
      <c r="A61" s="15"/>
      <c r="B61" s="361" t="s">
        <v>13</v>
      </c>
      <c r="C61" s="361"/>
      <c r="D61" s="361"/>
      <c r="E61" s="361"/>
      <c r="F61" s="205">
        <f>SUM(F58:F60)</f>
        <v>0</v>
      </c>
      <c r="G61" s="205">
        <f t="shared" ref="G61:P61" si="7">SUM(G58:G60)</f>
        <v>0</v>
      </c>
      <c r="H61" s="205">
        <f t="shared" si="7"/>
        <v>304.87720327</v>
      </c>
      <c r="I61" s="205">
        <f t="shared" si="7"/>
        <v>304.54142253999999</v>
      </c>
      <c r="J61" s="205">
        <f t="shared" si="7"/>
        <v>0.33578072999999997</v>
      </c>
      <c r="K61" s="205">
        <f t="shared" si="7"/>
        <v>0</v>
      </c>
      <c r="L61" s="205">
        <f t="shared" si="7"/>
        <v>0</v>
      </c>
      <c r="M61" s="205">
        <f t="shared" si="7"/>
        <v>0</v>
      </c>
      <c r="N61" s="205">
        <f t="shared" si="7"/>
        <v>0</v>
      </c>
      <c r="O61" s="205">
        <f t="shared" si="7"/>
        <v>45.542628999999998</v>
      </c>
      <c r="P61" s="205">
        <f t="shared" si="7"/>
        <v>0</v>
      </c>
      <c r="Q61" s="33"/>
      <c r="R61" s="33"/>
    </row>
    <row r="62" spans="1:18" s="1" customFormat="1" ht="15.55" hidden="1" x14ac:dyDescent="0.3">
      <c r="A62" s="16" t="s">
        <v>37</v>
      </c>
      <c r="B62" s="368" t="s">
        <v>38</v>
      </c>
      <c r="C62" s="368"/>
      <c r="D62" s="368"/>
      <c r="E62" s="368"/>
      <c r="F62" s="27"/>
      <c r="G62" s="27"/>
    </row>
    <row r="63" spans="1:18" s="1" customFormat="1" ht="15.55" x14ac:dyDescent="0.3">
      <c r="A63" s="72" t="s">
        <v>127</v>
      </c>
      <c r="B63" s="10"/>
      <c r="C63" s="10"/>
      <c r="D63" s="10"/>
    </row>
    <row r="64" spans="1:18" s="1" customFormat="1" ht="16.100000000000001" thickBot="1" x14ac:dyDescent="0.35">
      <c r="B64" s="10"/>
      <c r="C64" s="10"/>
      <c r="D64" s="10"/>
      <c r="G64" s="6"/>
    </row>
    <row r="65" spans="1:18" s="1" customFormat="1" ht="32.299999999999997" customHeight="1" thickBot="1" x14ac:dyDescent="0.35">
      <c r="A65" s="356" t="s">
        <v>355</v>
      </c>
      <c r="B65" s="357"/>
      <c r="C65" s="357"/>
      <c r="D65" s="357"/>
      <c r="E65" s="357"/>
      <c r="F65" s="357"/>
      <c r="G65" s="357"/>
      <c r="H65" s="357"/>
      <c r="I65" s="357"/>
      <c r="J65" s="357"/>
      <c r="K65" s="357"/>
      <c r="L65" s="357"/>
      <c r="M65" s="357"/>
      <c r="N65" s="357"/>
      <c r="O65" s="357"/>
      <c r="P65" s="358"/>
      <c r="Q65" s="13"/>
      <c r="R65" s="13"/>
    </row>
    <row r="66" spans="1:18" s="13" customFormat="1" ht="17.75" x14ac:dyDescent="0.35">
      <c r="A66" s="68"/>
      <c r="B66" s="69"/>
      <c r="C66" s="69"/>
      <c r="D66" s="69"/>
      <c r="O66" s="346" t="s">
        <v>284</v>
      </c>
      <c r="P66" s="346"/>
    </row>
    <row r="67" spans="1:18" s="32" customFormat="1" ht="15.8" customHeight="1" x14ac:dyDescent="0.3">
      <c r="A67" s="325" t="s">
        <v>254</v>
      </c>
      <c r="B67" s="325" t="s">
        <v>26</v>
      </c>
      <c r="C67" s="325"/>
      <c r="D67" s="325"/>
      <c r="E67" s="325"/>
      <c r="F67" s="343" t="s">
        <v>51</v>
      </c>
      <c r="G67" s="344"/>
      <c r="H67" s="333" t="s">
        <v>52</v>
      </c>
      <c r="I67" s="343" t="s">
        <v>58</v>
      </c>
      <c r="J67" s="344"/>
      <c r="K67" s="343" t="s">
        <v>57</v>
      </c>
      <c r="L67" s="345"/>
      <c r="M67" s="345"/>
      <c r="N67" s="344"/>
      <c r="O67" s="333" t="s">
        <v>125</v>
      </c>
      <c r="P67" s="333" t="s">
        <v>126</v>
      </c>
    </row>
    <row r="68" spans="1:18" s="32" customFormat="1" ht="68.95" customHeight="1" x14ac:dyDescent="0.3">
      <c r="A68" s="325"/>
      <c r="B68" s="325"/>
      <c r="C68" s="325"/>
      <c r="D68" s="325"/>
      <c r="E68" s="325"/>
      <c r="F68" s="104" t="s">
        <v>56</v>
      </c>
      <c r="G68" s="104" t="s">
        <v>54</v>
      </c>
      <c r="H68" s="334"/>
      <c r="I68" s="89" t="s">
        <v>59</v>
      </c>
      <c r="J68" s="89" t="s">
        <v>60</v>
      </c>
      <c r="K68" s="104" t="s">
        <v>48</v>
      </c>
      <c r="L68" s="85" t="s">
        <v>49</v>
      </c>
      <c r="M68" s="85" t="s">
        <v>55</v>
      </c>
      <c r="N68" s="85" t="s">
        <v>13</v>
      </c>
      <c r="O68" s="334"/>
      <c r="P68" s="334"/>
    </row>
    <row r="69" spans="1:18" s="1" customFormat="1" ht="15.55" x14ac:dyDescent="0.3">
      <c r="A69" s="4">
        <v>1</v>
      </c>
      <c r="B69" s="335" t="s">
        <v>61</v>
      </c>
      <c r="C69" s="336"/>
      <c r="D69" s="336"/>
      <c r="E69" s="337"/>
      <c r="F69" s="169">
        <v>0</v>
      </c>
      <c r="G69" s="169">
        <v>0</v>
      </c>
      <c r="H69" s="169">
        <v>0</v>
      </c>
      <c r="I69" s="169">
        <v>0</v>
      </c>
      <c r="J69" s="169">
        <v>0</v>
      </c>
      <c r="K69" s="169">
        <v>0</v>
      </c>
      <c r="L69" s="169">
        <v>0</v>
      </c>
      <c r="M69" s="169">
        <v>0</v>
      </c>
      <c r="N69" s="176">
        <f>K69+L69+M69</f>
        <v>0</v>
      </c>
      <c r="O69" s="169">
        <v>0</v>
      </c>
      <c r="P69" s="169">
        <v>0</v>
      </c>
      <c r="Q69" s="32"/>
      <c r="R69" s="32"/>
    </row>
    <row r="70" spans="1:18" s="1" customFormat="1" ht="15.55" x14ac:dyDescent="0.3">
      <c r="A70" s="4">
        <v>2</v>
      </c>
      <c r="B70" s="335" t="s">
        <v>62</v>
      </c>
      <c r="C70" s="336"/>
      <c r="D70" s="336"/>
      <c r="E70" s="337"/>
      <c r="F70" s="149">
        <v>0</v>
      </c>
      <c r="G70" s="149">
        <v>0</v>
      </c>
      <c r="H70" s="149">
        <v>0</v>
      </c>
      <c r="I70" s="149">
        <v>0</v>
      </c>
      <c r="J70" s="149">
        <v>0</v>
      </c>
      <c r="K70" s="149">
        <v>0</v>
      </c>
      <c r="L70" s="149">
        <v>0</v>
      </c>
      <c r="M70" s="149">
        <v>0</v>
      </c>
      <c r="N70" s="176">
        <f t="shared" ref="N70:N94" si="8">K70+L70+M70</f>
        <v>0</v>
      </c>
      <c r="O70" s="149">
        <v>0</v>
      </c>
      <c r="P70" s="149">
        <v>0</v>
      </c>
      <c r="Q70" s="32"/>
      <c r="R70" s="32"/>
    </row>
    <row r="71" spans="1:18" s="1" customFormat="1" ht="15.55" x14ac:dyDescent="0.3">
      <c r="A71" s="4">
        <v>3</v>
      </c>
      <c r="B71" s="335" t="s">
        <v>63</v>
      </c>
      <c r="C71" s="336"/>
      <c r="D71" s="336"/>
      <c r="E71" s="337"/>
      <c r="F71" s="149">
        <v>0</v>
      </c>
      <c r="G71" s="149">
        <v>0</v>
      </c>
      <c r="H71" s="149">
        <v>0</v>
      </c>
      <c r="I71" s="149">
        <v>0</v>
      </c>
      <c r="J71" s="149">
        <v>0</v>
      </c>
      <c r="K71" s="149">
        <v>0</v>
      </c>
      <c r="L71" s="149">
        <v>0</v>
      </c>
      <c r="M71" s="149">
        <v>0</v>
      </c>
      <c r="N71" s="176">
        <f t="shared" si="8"/>
        <v>0</v>
      </c>
      <c r="O71" s="149">
        <v>0</v>
      </c>
      <c r="P71" s="149">
        <v>0</v>
      </c>
      <c r="Q71" s="32"/>
      <c r="R71" s="32"/>
    </row>
    <row r="72" spans="1:18" s="1" customFormat="1" ht="15.55" x14ac:dyDescent="0.3">
      <c r="A72" s="4">
        <v>4</v>
      </c>
      <c r="B72" s="335" t="s">
        <v>64</v>
      </c>
      <c r="C72" s="336"/>
      <c r="D72" s="336"/>
      <c r="E72" s="337"/>
      <c r="F72" s="149">
        <v>0</v>
      </c>
      <c r="G72" s="149">
        <v>0</v>
      </c>
      <c r="H72" s="149">
        <v>0</v>
      </c>
      <c r="I72" s="149">
        <v>0</v>
      </c>
      <c r="J72" s="149">
        <v>0</v>
      </c>
      <c r="K72" s="149">
        <v>0</v>
      </c>
      <c r="L72" s="149">
        <v>0</v>
      </c>
      <c r="M72" s="149">
        <v>0</v>
      </c>
      <c r="N72" s="176">
        <f t="shared" si="8"/>
        <v>0</v>
      </c>
      <c r="O72" s="149">
        <v>0</v>
      </c>
      <c r="P72" s="149">
        <v>0</v>
      </c>
      <c r="Q72" s="32"/>
      <c r="R72" s="32"/>
    </row>
    <row r="73" spans="1:18" s="1" customFormat="1" ht="15.55" x14ac:dyDescent="0.3">
      <c r="A73" s="4">
        <v>5</v>
      </c>
      <c r="B73" s="335" t="s">
        <v>65</v>
      </c>
      <c r="C73" s="336"/>
      <c r="D73" s="336"/>
      <c r="E73" s="337"/>
      <c r="F73" s="149">
        <v>0</v>
      </c>
      <c r="G73" s="149">
        <v>0</v>
      </c>
      <c r="H73" s="149">
        <v>0</v>
      </c>
      <c r="I73" s="149">
        <v>0</v>
      </c>
      <c r="J73" s="149">
        <v>0</v>
      </c>
      <c r="K73" s="149">
        <v>0</v>
      </c>
      <c r="L73" s="149">
        <v>0</v>
      </c>
      <c r="M73" s="149">
        <v>0</v>
      </c>
      <c r="N73" s="176">
        <f t="shared" si="8"/>
        <v>0</v>
      </c>
      <c r="O73" s="149">
        <v>0</v>
      </c>
      <c r="P73" s="149">
        <v>0</v>
      </c>
      <c r="Q73" s="32"/>
      <c r="R73" s="32"/>
    </row>
    <row r="74" spans="1:18" s="1" customFormat="1" ht="15.55" x14ac:dyDescent="0.3">
      <c r="A74" s="4">
        <v>6</v>
      </c>
      <c r="B74" s="335" t="s">
        <v>66</v>
      </c>
      <c r="C74" s="336"/>
      <c r="D74" s="336"/>
      <c r="E74" s="337"/>
      <c r="F74" s="149">
        <v>0</v>
      </c>
      <c r="G74" s="149">
        <v>0</v>
      </c>
      <c r="H74" s="149">
        <v>0</v>
      </c>
      <c r="I74" s="149">
        <v>0</v>
      </c>
      <c r="J74" s="149">
        <v>0</v>
      </c>
      <c r="K74" s="149">
        <v>0</v>
      </c>
      <c r="L74" s="149">
        <v>0</v>
      </c>
      <c r="M74" s="149">
        <v>0</v>
      </c>
      <c r="N74" s="176">
        <f t="shared" si="8"/>
        <v>0</v>
      </c>
      <c r="O74" s="149">
        <v>0</v>
      </c>
      <c r="P74" s="149">
        <v>0</v>
      </c>
      <c r="Q74" s="32"/>
      <c r="R74" s="32"/>
    </row>
    <row r="75" spans="1:18" s="1" customFormat="1" ht="15.55" x14ac:dyDescent="0.3">
      <c r="A75" s="4">
        <v>7</v>
      </c>
      <c r="B75" s="335" t="s">
        <v>67</v>
      </c>
      <c r="C75" s="336"/>
      <c r="D75" s="336"/>
      <c r="E75" s="337"/>
      <c r="F75" s="149">
        <v>0</v>
      </c>
      <c r="G75" s="149">
        <v>0</v>
      </c>
      <c r="H75" s="149">
        <v>0</v>
      </c>
      <c r="I75" s="149">
        <v>0</v>
      </c>
      <c r="J75" s="149">
        <v>0</v>
      </c>
      <c r="K75" s="149">
        <v>0</v>
      </c>
      <c r="L75" s="149">
        <v>0</v>
      </c>
      <c r="M75" s="149">
        <v>0</v>
      </c>
      <c r="N75" s="176">
        <f t="shared" si="8"/>
        <v>0</v>
      </c>
      <c r="O75" s="149">
        <v>0</v>
      </c>
      <c r="P75" s="149">
        <v>0</v>
      </c>
      <c r="Q75" s="32"/>
      <c r="R75" s="32"/>
    </row>
    <row r="76" spans="1:18" s="1" customFormat="1" ht="15.55" x14ac:dyDescent="0.3">
      <c r="A76" s="4">
        <v>8</v>
      </c>
      <c r="B76" s="335" t="s">
        <v>68</v>
      </c>
      <c r="C76" s="336"/>
      <c r="D76" s="336"/>
      <c r="E76" s="337"/>
      <c r="F76" s="149">
        <v>0</v>
      </c>
      <c r="G76" s="149">
        <v>0</v>
      </c>
      <c r="H76" s="149">
        <v>0</v>
      </c>
      <c r="I76" s="149">
        <v>0</v>
      </c>
      <c r="J76" s="149">
        <v>0</v>
      </c>
      <c r="K76" s="149">
        <v>0</v>
      </c>
      <c r="L76" s="149">
        <v>0</v>
      </c>
      <c r="M76" s="149">
        <v>0</v>
      </c>
      <c r="N76" s="176">
        <f t="shared" si="8"/>
        <v>0</v>
      </c>
      <c r="O76" s="149">
        <v>0</v>
      </c>
      <c r="P76" s="149">
        <v>0</v>
      </c>
      <c r="Q76" s="32"/>
      <c r="R76" s="32"/>
    </row>
    <row r="77" spans="1:18" s="1" customFormat="1" ht="15.55" x14ac:dyDescent="0.3">
      <c r="A77" s="4">
        <v>9</v>
      </c>
      <c r="B77" s="335" t="s">
        <v>69</v>
      </c>
      <c r="C77" s="336"/>
      <c r="D77" s="336"/>
      <c r="E77" s="337"/>
      <c r="F77" s="149">
        <v>0</v>
      </c>
      <c r="G77" s="149">
        <v>0</v>
      </c>
      <c r="H77" s="149">
        <v>0</v>
      </c>
      <c r="I77" s="149">
        <v>0</v>
      </c>
      <c r="J77" s="149">
        <v>0</v>
      </c>
      <c r="K77" s="149">
        <v>0</v>
      </c>
      <c r="L77" s="149">
        <v>0</v>
      </c>
      <c r="M77" s="149">
        <v>0</v>
      </c>
      <c r="N77" s="176">
        <f t="shared" si="8"/>
        <v>0</v>
      </c>
      <c r="O77" s="149">
        <v>0</v>
      </c>
      <c r="P77" s="149">
        <v>0</v>
      </c>
      <c r="Q77" s="32"/>
      <c r="R77" s="32"/>
    </row>
    <row r="78" spans="1:18" s="1" customFormat="1" ht="15.55" x14ac:dyDescent="0.3">
      <c r="A78" s="4">
        <v>10</v>
      </c>
      <c r="B78" s="335" t="s">
        <v>70</v>
      </c>
      <c r="C78" s="336"/>
      <c r="D78" s="336"/>
      <c r="E78" s="337"/>
      <c r="F78" s="149">
        <v>0</v>
      </c>
      <c r="G78" s="149">
        <v>0</v>
      </c>
      <c r="H78" s="149">
        <v>6.23670393</v>
      </c>
      <c r="I78" s="149">
        <v>6.23670393</v>
      </c>
      <c r="J78" s="149">
        <v>0</v>
      </c>
      <c r="K78" s="149">
        <v>0</v>
      </c>
      <c r="L78" s="149">
        <v>0</v>
      </c>
      <c r="M78" s="149">
        <v>0</v>
      </c>
      <c r="N78" s="176">
        <f t="shared" si="8"/>
        <v>0</v>
      </c>
      <c r="O78" s="149">
        <v>1.176696</v>
      </c>
      <c r="P78" s="149">
        <v>0</v>
      </c>
      <c r="Q78" s="32"/>
      <c r="R78" s="32"/>
    </row>
    <row r="79" spans="1:18" s="1" customFormat="1" ht="15.55" x14ac:dyDescent="0.3">
      <c r="A79" s="4">
        <v>11</v>
      </c>
      <c r="B79" s="335" t="s">
        <v>71</v>
      </c>
      <c r="C79" s="336"/>
      <c r="D79" s="336"/>
      <c r="E79" s="337"/>
      <c r="F79" s="149">
        <v>0</v>
      </c>
      <c r="G79" s="149">
        <v>0</v>
      </c>
      <c r="H79" s="149">
        <v>11.98397082</v>
      </c>
      <c r="I79" s="149">
        <v>11.98397082</v>
      </c>
      <c r="J79" s="149">
        <v>0</v>
      </c>
      <c r="K79" s="149">
        <v>0</v>
      </c>
      <c r="L79" s="149">
        <v>0</v>
      </c>
      <c r="M79" s="149">
        <v>0</v>
      </c>
      <c r="N79" s="176">
        <f t="shared" si="8"/>
        <v>0</v>
      </c>
      <c r="O79" s="149">
        <v>5.6377649999999999</v>
      </c>
      <c r="P79" s="149">
        <v>0</v>
      </c>
      <c r="Q79" s="32"/>
      <c r="R79" s="32"/>
    </row>
    <row r="80" spans="1:18" s="1" customFormat="1" ht="15.55" x14ac:dyDescent="0.3">
      <c r="A80" s="4">
        <v>12</v>
      </c>
      <c r="B80" s="335" t="s">
        <v>72</v>
      </c>
      <c r="C80" s="336"/>
      <c r="D80" s="336"/>
      <c r="E80" s="337"/>
      <c r="F80" s="149">
        <v>0</v>
      </c>
      <c r="G80" s="149">
        <v>0</v>
      </c>
      <c r="H80" s="149">
        <v>0</v>
      </c>
      <c r="I80" s="149">
        <v>0</v>
      </c>
      <c r="J80" s="149">
        <v>0</v>
      </c>
      <c r="K80" s="149">
        <v>0</v>
      </c>
      <c r="L80" s="149">
        <v>0</v>
      </c>
      <c r="M80" s="149">
        <v>0</v>
      </c>
      <c r="N80" s="176">
        <f t="shared" si="8"/>
        <v>0</v>
      </c>
      <c r="O80" s="149">
        <v>0</v>
      </c>
      <c r="P80" s="149">
        <v>0</v>
      </c>
      <c r="Q80" s="32"/>
      <c r="R80" s="32"/>
    </row>
    <row r="81" spans="1:18" s="1" customFormat="1" ht="15.55" x14ac:dyDescent="0.3">
      <c r="A81" s="4">
        <v>13</v>
      </c>
      <c r="B81" s="335" t="s">
        <v>328</v>
      </c>
      <c r="C81" s="336"/>
      <c r="D81" s="336"/>
      <c r="E81" s="337"/>
      <c r="F81" s="149">
        <v>0</v>
      </c>
      <c r="G81" s="149">
        <v>0</v>
      </c>
      <c r="H81" s="149">
        <v>0</v>
      </c>
      <c r="I81" s="149">
        <v>0</v>
      </c>
      <c r="J81" s="149">
        <v>0</v>
      </c>
      <c r="K81" s="149">
        <v>0</v>
      </c>
      <c r="L81" s="149">
        <v>0</v>
      </c>
      <c r="M81" s="149">
        <v>0</v>
      </c>
      <c r="N81" s="176">
        <f t="shared" si="8"/>
        <v>0</v>
      </c>
      <c r="O81" s="149">
        <v>0</v>
      </c>
      <c r="P81" s="149">
        <v>0</v>
      </c>
      <c r="Q81" s="32"/>
      <c r="R81" s="32"/>
    </row>
    <row r="82" spans="1:18" s="1" customFormat="1" ht="15.55" x14ac:dyDescent="0.3">
      <c r="A82" s="4">
        <v>14</v>
      </c>
      <c r="B82" s="335" t="s">
        <v>73</v>
      </c>
      <c r="C82" s="336"/>
      <c r="D82" s="336"/>
      <c r="E82" s="337"/>
      <c r="F82" s="148">
        <v>2</v>
      </c>
      <c r="G82" s="148">
        <v>4.5</v>
      </c>
      <c r="H82" s="148">
        <v>18.769739509999997</v>
      </c>
      <c r="I82" s="148">
        <v>18.769739509999997</v>
      </c>
      <c r="J82" s="148">
        <v>0</v>
      </c>
      <c r="K82" s="148">
        <v>0</v>
      </c>
      <c r="L82" s="148">
        <v>0</v>
      </c>
      <c r="M82" s="148">
        <v>0</v>
      </c>
      <c r="N82" s="176">
        <f t="shared" si="8"/>
        <v>0</v>
      </c>
      <c r="O82" s="148">
        <v>2.7389640000000002</v>
      </c>
      <c r="P82" s="148">
        <v>0</v>
      </c>
      <c r="Q82" s="32"/>
      <c r="R82" s="32"/>
    </row>
    <row r="83" spans="1:18" s="1" customFormat="1" ht="15.55" x14ac:dyDescent="0.3">
      <c r="A83" s="4">
        <v>15</v>
      </c>
      <c r="B83" s="335" t="s">
        <v>74</v>
      </c>
      <c r="C83" s="336"/>
      <c r="D83" s="336"/>
      <c r="E83" s="337"/>
      <c r="F83" s="148">
        <v>7</v>
      </c>
      <c r="G83" s="148">
        <v>115.747165</v>
      </c>
      <c r="H83" s="148">
        <v>90.561363539999988</v>
      </c>
      <c r="I83" s="148">
        <v>90.561363539999988</v>
      </c>
      <c r="J83" s="148">
        <v>0</v>
      </c>
      <c r="K83" s="148">
        <v>0</v>
      </c>
      <c r="L83" s="148">
        <v>0</v>
      </c>
      <c r="M83" s="148">
        <v>0</v>
      </c>
      <c r="N83" s="176">
        <f t="shared" si="8"/>
        <v>0</v>
      </c>
      <c r="O83" s="148">
        <v>141.59277359999999</v>
      </c>
      <c r="P83" s="148">
        <v>0</v>
      </c>
      <c r="Q83" s="32"/>
      <c r="R83" s="32"/>
    </row>
    <row r="84" spans="1:18" s="1" customFormat="1" ht="15.55" x14ac:dyDescent="0.3">
      <c r="A84" s="4">
        <v>16</v>
      </c>
      <c r="B84" s="335" t="s">
        <v>75</v>
      </c>
      <c r="C84" s="336"/>
      <c r="D84" s="336"/>
      <c r="E84" s="337"/>
      <c r="F84" s="148">
        <v>1</v>
      </c>
      <c r="G84" s="148">
        <v>5</v>
      </c>
      <c r="H84" s="148">
        <v>9.0721523000000008</v>
      </c>
      <c r="I84" s="148">
        <v>9.0721523000000008</v>
      </c>
      <c r="J84" s="148">
        <v>0</v>
      </c>
      <c r="K84" s="148">
        <v>0</v>
      </c>
      <c r="L84" s="148">
        <v>0</v>
      </c>
      <c r="M84" s="148">
        <v>0</v>
      </c>
      <c r="N84" s="176">
        <f t="shared" si="8"/>
        <v>0</v>
      </c>
      <c r="O84" s="148">
        <v>1.5388299999999999</v>
      </c>
      <c r="P84" s="148">
        <v>0</v>
      </c>
      <c r="Q84" s="32"/>
      <c r="R84" s="32"/>
    </row>
    <row r="85" spans="1:18" s="1" customFormat="1" ht="15.55" x14ac:dyDescent="0.3">
      <c r="A85" s="4">
        <v>17</v>
      </c>
      <c r="B85" s="335" t="s">
        <v>76</v>
      </c>
      <c r="C85" s="336"/>
      <c r="D85" s="336"/>
      <c r="E85" s="337"/>
      <c r="F85" s="148">
        <v>0</v>
      </c>
      <c r="G85" s="148">
        <v>0</v>
      </c>
      <c r="H85" s="148">
        <v>0</v>
      </c>
      <c r="I85" s="148">
        <v>0</v>
      </c>
      <c r="J85" s="148">
        <v>0</v>
      </c>
      <c r="K85" s="148">
        <v>0</v>
      </c>
      <c r="L85" s="148">
        <v>0</v>
      </c>
      <c r="M85" s="148">
        <v>0</v>
      </c>
      <c r="N85" s="176">
        <f t="shared" si="8"/>
        <v>0</v>
      </c>
      <c r="O85" s="148">
        <v>0</v>
      </c>
      <c r="P85" s="148">
        <v>0</v>
      </c>
      <c r="Q85" s="32"/>
      <c r="R85" s="32"/>
    </row>
    <row r="86" spans="1:18" s="1" customFormat="1" ht="15.55" x14ac:dyDescent="0.3">
      <c r="A86" s="4">
        <v>18</v>
      </c>
      <c r="B86" s="335" t="s">
        <v>172</v>
      </c>
      <c r="C86" s="336"/>
      <c r="D86" s="336"/>
      <c r="E86" s="337"/>
      <c r="F86" s="148">
        <v>0</v>
      </c>
      <c r="G86" s="148">
        <v>0</v>
      </c>
      <c r="H86" s="148">
        <v>0</v>
      </c>
      <c r="I86" s="148">
        <v>0</v>
      </c>
      <c r="J86" s="148">
        <v>0</v>
      </c>
      <c r="K86" s="148">
        <v>0</v>
      </c>
      <c r="L86" s="148">
        <v>0</v>
      </c>
      <c r="M86" s="148">
        <v>0</v>
      </c>
      <c r="N86" s="176">
        <f t="shared" si="8"/>
        <v>0</v>
      </c>
      <c r="O86" s="148">
        <v>0</v>
      </c>
      <c r="P86" s="148">
        <v>0</v>
      </c>
      <c r="Q86" s="32"/>
      <c r="R86" s="32"/>
    </row>
    <row r="87" spans="1:18" s="1" customFormat="1" ht="15.55" x14ac:dyDescent="0.3">
      <c r="A87" s="4">
        <v>19</v>
      </c>
      <c r="B87" s="335" t="s">
        <v>77</v>
      </c>
      <c r="C87" s="336"/>
      <c r="D87" s="336"/>
      <c r="E87" s="337"/>
      <c r="F87" s="148">
        <v>0</v>
      </c>
      <c r="G87" s="148">
        <v>0</v>
      </c>
      <c r="H87" s="148">
        <v>7.2422910600000003</v>
      </c>
      <c r="I87" s="148">
        <v>7.2422910600000003</v>
      </c>
      <c r="J87" s="148">
        <v>0</v>
      </c>
      <c r="K87" s="148">
        <v>0</v>
      </c>
      <c r="L87" s="148">
        <v>0</v>
      </c>
      <c r="M87" s="148">
        <v>0</v>
      </c>
      <c r="N87" s="176">
        <f t="shared" si="8"/>
        <v>0</v>
      </c>
      <c r="O87" s="148">
        <v>1.294235</v>
      </c>
      <c r="P87" s="148">
        <v>0</v>
      </c>
      <c r="Q87" s="32"/>
      <c r="R87" s="32"/>
    </row>
    <row r="88" spans="1:18" s="1" customFormat="1" ht="15.55" x14ac:dyDescent="0.3">
      <c r="A88" s="4">
        <v>20</v>
      </c>
      <c r="B88" s="335" t="s">
        <v>78</v>
      </c>
      <c r="C88" s="336"/>
      <c r="D88" s="336"/>
      <c r="E88" s="337"/>
      <c r="F88" s="148">
        <v>0</v>
      </c>
      <c r="G88" s="148">
        <v>0</v>
      </c>
      <c r="H88" s="148">
        <v>1.69535408</v>
      </c>
      <c r="I88" s="148">
        <v>1.69535408</v>
      </c>
      <c r="J88" s="148">
        <v>0</v>
      </c>
      <c r="K88" s="148">
        <v>0</v>
      </c>
      <c r="L88" s="148">
        <v>0</v>
      </c>
      <c r="M88" s="148">
        <v>0</v>
      </c>
      <c r="N88" s="176">
        <f t="shared" si="8"/>
        <v>0</v>
      </c>
      <c r="O88" s="148">
        <v>0.21859200000000001</v>
      </c>
      <c r="P88" s="148">
        <v>0</v>
      </c>
      <c r="Q88" s="32"/>
      <c r="R88" s="32"/>
    </row>
    <row r="89" spans="1:18" s="1" customFormat="1" ht="15.55" x14ac:dyDescent="0.3">
      <c r="A89" s="4">
        <v>21</v>
      </c>
      <c r="B89" s="335" t="s">
        <v>79</v>
      </c>
      <c r="C89" s="336"/>
      <c r="D89" s="336"/>
      <c r="E89" s="337"/>
      <c r="F89" s="148">
        <v>0</v>
      </c>
      <c r="G89" s="148">
        <v>0</v>
      </c>
      <c r="H89" s="148">
        <v>0</v>
      </c>
      <c r="I89" s="148">
        <v>0</v>
      </c>
      <c r="J89" s="148">
        <v>0</v>
      </c>
      <c r="K89" s="148">
        <v>0</v>
      </c>
      <c r="L89" s="148">
        <v>0</v>
      </c>
      <c r="M89" s="148">
        <v>0</v>
      </c>
      <c r="N89" s="176">
        <f t="shared" si="8"/>
        <v>0</v>
      </c>
      <c r="O89" s="148">
        <v>0</v>
      </c>
      <c r="P89" s="148">
        <v>0</v>
      </c>
      <c r="Q89" s="32"/>
      <c r="R89" s="32"/>
    </row>
    <row r="90" spans="1:18" s="1" customFormat="1" ht="15.55" x14ac:dyDescent="0.3">
      <c r="A90" s="4">
        <v>22</v>
      </c>
      <c r="B90" s="335" t="s">
        <v>80</v>
      </c>
      <c r="C90" s="336"/>
      <c r="D90" s="336"/>
      <c r="E90" s="337"/>
      <c r="F90" s="148">
        <v>0</v>
      </c>
      <c r="G90" s="148">
        <v>0</v>
      </c>
      <c r="H90" s="148">
        <v>0</v>
      </c>
      <c r="I90" s="148">
        <v>0</v>
      </c>
      <c r="J90" s="148">
        <v>0</v>
      </c>
      <c r="K90" s="148">
        <v>0</v>
      </c>
      <c r="L90" s="148">
        <v>0</v>
      </c>
      <c r="M90" s="148">
        <v>0</v>
      </c>
      <c r="N90" s="176">
        <f t="shared" si="8"/>
        <v>0</v>
      </c>
      <c r="O90" s="148">
        <v>0</v>
      </c>
      <c r="P90" s="148">
        <v>0</v>
      </c>
      <c r="Q90" s="32"/>
      <c r="R90" s="32"/>
    </row>
    <row r="91" spans="1:18" s="1" customFormat="1" ht="15.55" x14ac:dyDescent="0.3">
      <c r="A91" s="4">
        <v>23</v>
      </c>
      <c r="B91" s="335" t="s">
        <v>81</v>
      </c>
      <c r="C91" s="336"/>
      <c r="D91" s="336"/>
      <c r="E91" s="337"/>
      <c r="F91" s="148">
        <v>0</v>
      </c>
      <c r="G91" s="148">
        <v>0</v>
      </c>
      <c r="H91" s="148">
        <v>0</v>
      </c>
      <c r="I91" s="148">
        <v>0</v>
      </c>
      <c r="J91" s="148">
        <v>0</v>
      </c>
      <c r="K91" s="148">
        <v>0</v>
      </c>
      <c r="L91" s="148">
        <v>0</v>
      </c>
      <c r="M91" s="148">
        <v>0</v>
      </c>
      <c r="N91" s="176">
        <f t="shared" si="8"/>
        <v>0</v>
      </c>
      <c r="O91" s="148">
        <v>0</v>
      </c>
      <c r="P91" s="148">
        <v>0</v>
      </c>
      <c r="Q91" s="32"/>
      <c r="R91" s="32"/>
    </row>
    <row r="92" spans="1:18" s="1" customFormat="1" ht="15.8" customHeight="1" x14ac:dyDescent="0.3">
      <c r="A92" s="4">
        <v>24</v>
      </c>
      <c r="B92" s="335" t="s">
        <v>82</v>
      </c>
      <c r="C92" s="336"/>
      <c r="D92" s="336"/>
      <c r="E92" s="337"/>
      <c r="F92" s="148">
        <v>0</v>
      </c>
      <c r="G92" s="148">
        <v>0</v>
      </c>
      <c r="H92" s="148">
        <v>0</v>
      </c>
      <c r="I92" s="148">
        <v>0</v>
      </c>
      <c r="J92" s="148">
        <v>0</v>
      </c>
      <c r="K92" s="148">
        <v>0</v>
      </c>
      <c r="L92" s="148">
        <v>0</v>
      </c>
      <c r="M92" s="148">
        <v>0</v>
      </c>
      <c r="N92" s="176">
        <f t="shared" si="8"/>
        <v>0</v>
      </c>
      <c r="O92" s="148">
        <v>0</v>
      </c>
      <c r="P92" s="148">
        <v>0</v>
      </c>
      <c r="Q92" s="32"/>
      <c r="R92" s="32"/>
    </row>
    <row r="93" spans="1:18" s="1" customFormat="1" ht="30.75" customHeight="1" x14ac:dyDescent="0.3">
      <c r="A93" s="4">
        <v>25</v>
      </c>
      <c r="B93" s="340" t="s">
        <v>253</v>
      </c>
      <c r="C93" s="341"/>
      <c r="D93" s="341"/>
      <c r="E93" s="342"/>
      <c r="F93" s="148">
        <v>0</v>
      </c>
      <c r="G93" s="148">
        <v>0</v>
      </c>
      <c r="H93" s="148">
        <v>3.59998716</v>
      </c>
      <c r="I93" s="148">
        <v>3.59998716</v>
      </c>
      <c r="J93" s="148">
        <v>0</v>
      </c>
      <c r="K93" s="148">
        <v>0</v>
      </c>
      <c r="L93" s="148">
        <v>0</v>
      </c>
      <c r="M93" s="148">
        <v>0</v>
      </c>
      <c r="N93" s="176">
        <f t="shared" si="8"/>
        <v>0</v>
      </c>
      <c r="O93" s="148">
        <v>0.41684100000000002</v>
      </c>
      <c r="P93" s="148">
        <v>0</v>
      </c>
      <c r="Q93" s="32"/>
      <c r="R93" s="32"/>
    </row>
    <row r="94" spans="1:18" s="1" customFormat="1" ht="35.450000000000003" customHeight="1" x14ac:dyDescent="0.3">
      <c r="A94" s="4">
        <v>26</v>
      </c>
      <c r="B94" s="340" t="s">
        <v>323</v>
      </c>
      <c r="C94" s="341"/>
      <c r="D94" s="341"/>
      <c r="E94" s="342"/>
      <c r="F94" s="148">
        <v>0</v>
      </c>
      <c r="G94" s="148">
        <v>0</v>
      </c>
      <c r="H94" s="148">
        <v>0</v>
      </c>
      <c r="I94" s="148">
        <v>0</v>
      </c>
      <c r="J94" s="148">
        <v>0</v>
      </c>
      <c r="K94" s="148">
        <v>0</v>
      </c>
      <c r="L94" s="148">
        <v>0</v>
      </c>
      <c r="M94" s="148">
        <v>0</v>
      </c>
      <c r="N94" s="176">
        <f t="shared" si="8"/>
        <v>0</v>
      </c>
      <c r="O94" s="148">
        <v>0</v>
      </c>
      <c r="P94" s="148">
        <v>0</v>
      </c>
      <c r="Q94" s="32"/>
      <c r="R94" s="32"/>
    </row>
    <row r="95" spans="1:18" s="1" customFormat="1" ht="15.55" x14ac:dyDescent="0.3">
      <c r="A95" s="9"/>
      <c r="B95" s="362" t="s">
        <v>13</v>
      </c>
      <c r="C95" s="363"/>
      <c r="D95" s="363"/>
      <c r="E95" s="364"/>
      <c r="F95" s="206">
        <f>SUM(F69:F94)</f>
        <v>10</v>
      </c>
      <c r="G95" s="206">
        <f t="shared" ref="G95:P95" si="9">SUM(G69:G94)</f>
        <v>125.247165</v>
      </c>
      <c r="H95" s="206">
        <f t="shared" si="9"/>
        <v>149.16156240000001</v>
      </c>
      <c r="I95" s="206">
        <f t="shared" si="9"/>
        <v>149.16156240000001</v>
      </c>
      <c r="J95" s="206">
        <f t="shared" si="9"/>
        <v>0</v>
      </c>
      <c r="K95" s="206">
        <f t="shared" si="9"/>
        <v>0</v>
      </c>
      <c r="L95" s="206">
        <f t="shared" si="9"/>
        <v>0</v>
      </c>
      <c r="M95" s="206">
        <f t="shared" si="9"/>
        <v>0</v>
      </c>
      <c r="N95" s="206">
        <f t="shared" si="9"/>
        <v>0</v>
      </c>
      <c r="O95" s="206">
        <f t="shared" si="9"/>
        <v>154.61469659999997</v>
      </c>
      <c r="P95" s="206">
        <f t="shared" si="9"/>
        <v>0</v>
      </c>
      <c r="Q95" s="32"/>
      <c r="R95" s="32"/>
    </row>
    <row r="96" spans="1:18" s="1" customFormat="1" ht="15.55" x14ac:dyDescent="0.3">
      <c r="A96" s="72" t="s">
        <v>127</v>
      </c>
      <c r="B96" s="10"/>
      <c r="C96" s="10"/>
      <c r="D96" s="10"/>
      <c r="Q96" s="32"/>
      <c r="R96" s="32"/>
    </row>
    <row r="97" spans="1:18" s="1" customFormat="1" ht="16.100000000000001" thickBot="1" x14ac:dyDescent="0.35">
      <c r="B97" s="10"/>
      <c r="C97" s="10"/>
      <c r="D97" s="10"/>
    </row>
    <row r="98" spans="1:18" s="1" customFormat="1" ht="35.450000000000003" customHeight="1" thickBot="1" x14ac:dyDescent="0.35">
      <c r="A98" s="356" t="s">
        <v>356</v>
      </c>
      <c r="B98" s="357"/>
      <c r="C98" s="357"/>
      <c r="D98" s="357"/>
      <c r="E98" s="357"/>
      <c r="F98" s="357"/>
      <c r="G98" s="357"/>
      <c r="H98" s="357"/>
      <c r="I98" s="357"/>
      <c r="J98" s="357"/>
      <c r="K98" s="357"/>
      <c r="L98" s="357"/>
      <c r="M98" s="357"/>
      <c r="N98" s="357"/>
      <c r="O98" s="357"/>
      <c r="P98" s="358"/>
      <c r="Q98" s="32"/>
      <c r="R98" s="32"/>
    </row>
    <row r="99" spans="1:18" s="1" customFormat="1" ht="15.55" x14ac:dyDescent="0.3">
      <c r="B99" s="10"/>
      <c r="C99" s="10"/>
      <c r="D99" s="10"/>
      <c r="O99" s="346" t="s">
        <v>284</v>
      </c>
      <c r="P99" s="346"/>
    </row>
    <row r="100" spans="1:18" s="32" customFormat="1" ht="15.8" customHeight="1" x14ac:dyDescent="0.3">
      <c r="A100" s="325" t="s">
        <v>0</v>
      </c>
      <c r="B100" s="325" t="s">
        <v>26</v>
      </c>
      <c r="C100" s="325"/>
      <c r="D100" s="325"/>
      <c r="E100" s="325"/>
      <c r="F100" s="343" t="s">
        <v>51</v>
      </c>
      <c r="G100" s="344"/>
      <c r="H100" s="333" t="s">
        <v>52</v>
      </c>
      <c r="I100" s="343" t="s">
        <v>58</v>
      </c>
      <c r="J100" s="344"/>
      <c r="K100" s="343" t="s">
        <v>57</v>
      </c>
      <c r="L100" s="345"/>
      <c r="M100" s="345"/>
      <c r="N100" s="344"/>
      <c r="O100" s="333" t="s">
        <v>125</v>
      </c>
      <c r="P100" s="333" t="s">
        <v>126</v>
      </c>
    </row>
    <row r="101" spans="1:18" s="32" customFormat="1" ht="41.95" customHeight="1" x14ac:dyDescent="0.3">
      <c r="A101" s="325"/>
      <c r="B101" s="325"/>
      <c r="C101" s="325"/>
      <c r="D101" s="325"/>
      <c r="E101" s="325"/>
      <c r="F101" s="104" t="s">
        <v>56</v>
      </c>
      <c r="G101" s="104" t="s">
        <v>54</v>
      </c>
      <c r="H101" s="334"/>
      <c r="I101" s="104" t="s">
        <v>59</v>
      </c>
      <c r="J101" s="104" t="s">
        <v>60</v>
      </c>
      <c r="K101" s="104" t="s">
        <v>48</v>
      </c>
      <c r="L101" s="85" t="s">
        <v>49</v>
      </c>
      <c r="M101" s="85" t="s">
        <v>55</v>
      </c>
      <c r="N101" s="85" t="s">
        <v>13</v>
      </c>
      <c r="O101" s="334"/>
      <c r="P101" s="334"/>
    </row>
    <row r="102" spans="1:18" s="13" customFormat="1" ht="23.95" customHeight="1" x14ac:dyDescent="0.3">
      <c r="A102" s="109" t="s">
        <v>100</v>
      </c>
      <c r="B102" s="328" t="s">
        <v>83</v>
      </c>
      <c r="C102" s="328"/>
      <c r="D102" s="328"/>
      <c r="E102" s="328"/>
      <c r="F102" s="149">
        <v>0</v>
      </c>
      <c r="G102" s="149">
        <v>0</v>
      </c>
      <c r="H102" s="149">
        <v>0</v>
      </c>
      <c r="I102" s="149">
        <v>0</v>
      </c>
      <c r="J102" s="149">
        <v>0</v>
      </c>
      <c r="K102" s="149">
        <v>0</v>
      </c>
      <c r="L102" s="149">
        <v>0</v>
      </c>
      <c r="M102" s="149">
        <v>0</v>
      </c>
      <c r="N102" s="195">
        <f>K102+L102+M102</f>
        <v>0</v>
      </c>
      <c r="O102" s="149">
        <v>0</v>
      </c>
      <c r="P102" s="149">
        <v>0</v>
      </c>
      <c r="Q102" s="32"/>
      <c r="R102" s="32"/>
    </row>
    <row r="103" spans="1:18" s="1" customFormat="1" ht="15.8" customHeight="1" x14ac:dyDescent="0.3">
      <c r="A103" s="28">
        <v>1</v>
      </c>
      <c r="B103" s="329" t="s">
        <v>322</v>
      </c>
      <c r="C103" s="329"/>
      <c r="D103" s="329"/>
      <c r="E103" s="329"/>
      <c r="F103" s="149">
        <v>0</v>
      </c>
      <c r="G103" s="149">
        <v>0</v>
      </c>
      <c r="H103" s="149">
        <v>4.1018408300000004</v>
      </c>
      <c r="I103" s="149">
        <v>4.1018408300000004</v>
      </c>
      <c r="J103" s="149">
        <v>0</v>
      </c>
      <c r="K103" s="149">
        <v>0</v>
      </c>
      <c r="L103" s="149">
        <v>0</v>
      </c>
      <c r="M103" s="149">
        <v>0</v>
      </c>
      <c r="N103" s="195">
        <f t="shared" ref="N103:N143" si="10">K103+L103+M103</f>
        <v>0</v>
      </c>
      <c r="O103" s="149">
        <v>0.98481399999999997</v>
      </c>
      <c r="P103" s="149">
        <v>0</v>
      </c>
      <c r="Q103" s="32"/>
      <c r="R103" s="32"/>
    </row>
    <row r="104" spans="1:18" s="1" customFormat="1" ht="15.8" customHeight="1" x14ac:dyDescent="0.3">
      <c r="A104" s="28">
        <v>2</v>
      </c>
      <c r="B104" s="329" t="s">
        <v>85</v>
      </c>
      <c r="C104" s="329"/>
      <c r="D104" s="329"/>
      <c r="E104" s="329"/>
      <c r="F104" s="149">
        <v>0</v>
      </c>
      <c r="G104" s="149">
        <v>0</v>
      </c>
      <c r="H104" s="149">
        <v>0</v>
      </c>
      <c r="I104" s="149">
        <v>0</v>
      </c>
      <c r="J104" s="149">
        <v>0</v>
      </c>
      <c r="K104" s="149">
        <v>0</v>
      </c>
      <c r="L104" s="149">
        <v>0</v>
      </c>
      <c r="M104" s="149">
        <v>0</v>
      </c>
      <c r="N104" s="195">
        <f t="shared" si="10"/>
        <v>0</v>
      </c>
      <c r="O104" s="149">
        <v>0</v>
      </c>
      <c r="P104" s="149">
        <v>0</v>
      </c>
      <c r="Q104" s="32"/>
      <c r="R104" s="32"/>
    </row>
    <row r="105" spans="1:18" s="1" customFormat="1" ht="15.8" customHeight="1" x14ac:dyDescent="0.3">
      <c r="A105" s="28">
        <v>3</v>
      </c>
      <c r="B105" s="329" t="s">
        <v>86</v>
      </c>
      <c r="C105" s="329"/>
      <c r="D105" s="329"/>
      <c r="E105" s="329"/>
      <c r="F105" s="149">
        <v>0</v>
      </c>
      <c r="G105" s="149">
        <v>0</v>
      </c>
      <c r="H105" s="149">
        <v>0</v>
      </c>
      <c r="I105" s="149">
        <v>0</v>
      </c>
      <c r="J105" s="149">
        <v>0</v>
      </c>
      <c r="K105" s="149">
        <v>0</v>
      </c>
      <c r="L105" s="149">
        <v>0</v>
      </c>
      <c r="M105" s="149">
        <v>0</v>
      </c>
      <c r="N105" s="195">
        <f t="shared" si="10"/>
        <v>0</v>
      </c>
      <c r="O105" s="149">
        <v>0</v>
      </c>
      <c r="P105" s="149">
        <v>0</v>
      </c>
      <c r="Q105" s="32"/>
      <c r="R105" s="32"/>
    </row>
    <row r="106" spans="1:18" s="1" customFormat="1" ht="15.8" customHeight="1" x14ac:dyDescent="0.3">
      <c r="A106" s="28">
        <v>4</v>
      </c>
      <c r="B106" s="329" t="s">
        <v>87</v>
      </c>
      <c r="C106" s="329"/>
      <c r="D106" s="329"/>
      <c r="E106" s="329"/>
      <c r="F106" s="149">
        <v>0</v>
      </c>
      <c r="G106" s="149">
        <v>0</v>
      </c>
      <c r="H106" s="149">
        <v>0</v>
      </c>
      <c r="I106" s="149">
        <v>0</v>
      </c>
      <c r="J106" s="149">
        <v>0</v>
      </c>
      <c r="K106" s="149">
        <v>0</v>
      </c>
      <c r="L106" s="149">
        <v>0</v>
      </c>
      <c r="M106" s="149">
        <v>0</v>
      </c>
      <c r="N106" s="195">
        <f t="shared" si="10"/>
        <v>0</v>
      </c>
      <c r="O106" s="149">
        <v>0</v>
      </c>
      <c r="P106" s="149">
        <v>0</v>
      </c>
      <c r="Q106" s="32"/>
      <c r="R106" s="32"/>
    </row>
    <row r="107" spans="1:18" s="1" customFormat="1" ht="15.8" customHeight="1" x14ac:dyDescent="0.3">
      <c r="A107" s="28">
        <v>5</v>
      </c>
      <c r="B107" s="329" t="s">
        <v>88</v>
      </c>
      <c r="C107" s="329"/>
      <c r="D107" s="329"/>
      <c r="E107" s="329"/>
      <c r="F107" s="149">
        <v>0</v>
      </c>
      <c r="G107" s="149">
        <v>0</v>
      </c>
      <c r="H107" s="149">
        <v>0</v>
      </c>
      <c r="I107" s="149">
        <v>0</v>
      </c>
      <c r="J107" s="149">
        <v>0</v>
      </c>
      <c r="K107" s="149">
        <v>0</v>
      </c>
      <c r="L107" s="149">
        <v>0</v>
      </c>
      <c r="M107" s="149">
        <v>0</v>
      </c>
      <c r="N107" s="195">
        <f t="shared" si="10"/>
        <v>0</v>
      </c>
      <c r="O107" s="149">
        <v>0</v>
      </c>
      <c r="P107" s="149">
        <v>0</v>
      </c>
      <c r="Q107" s="32"/>
      <c r="R107" s="32"/>
    </row>
    <row r="108" spans="1:18" s="1" customFormat="1" ht="15.8" customHeight="1" x14ac:dyDescent="0.3">
      <c r="A108" s="28">
        <v>6</v>
      </c>
      <c r="B108" s="329" t="s">
        <v>89</v>
      </c>
      <c r="C108" s="329"/>
      <c r="D108" s="329"/>
      <c r="E108" s="329"/>
      <c r="F108" s="149">
        <v>0</v>
      </c>
      <c r="G108" s="149">
        <v>0</v>
      </c>
      <c r="H108" s="149">
        <v>0</v>
      </c>
      <c r="I108" s="149">
        <v>0</v>
      </c>
      <c r="J108" s="149">
        <v>0</v>
      </c>
      <c r="K108" s="149">
        <v>0</v>
      </c>
      <c r="L108" s="149">
        <v>0</v>
      </c>
      <c r="M108" s="149">
        <v>0</v>
      </c>
      <c r="N108" s="195">
        <f t="shared" si="10"/>
        <v>0</v>
      </c>
      <c r="O108" s="149">
        <v>0</v>
      </c>
      <c r="P108" s="149">
        <v>0</v>
      </c>
      <c r="Q108" s="32"/>
      <c r="R108" s="32"/>
    </row>
    <row r="109" spans="1:18" s="1" customFormat="1" ht="15.55" x14ac:dyDescent="0.3">
      <c r="A109" s="28">
        <v>7</v>
      </c>
      <c r="B109" s="329" t="s">
        <v>90</v>
      </c>
      <c r="C109" s="329"/>
      <c r="D109" s="329"/>
      <c r="E109" s="329"/>
      <c r="F109" s="149">
        <v>0</v>
      </c>
      <c r="G109" s="149">
        <v>0</v>
      </c>
      <c r="H109" s="149">
        <v>0</v>
      </c>
      <c r="I109" s="149">
        <v>0</v>
      </c>
      <c r="J109" s="149">
        <v>0</v>
      </c>
      <c r="K109" s="149">
        <v>0</v>
      </c>
      <c r="L109" s="149">
        <v>0</v>
      </c>
      <c r="M109" s="149">
        <v>0</v>
      </c>
      <c r="N109" s="195">
        <f t="shared" si="10"/>
        <v>0</v>
      </c>
      <c r="O109" s="149">
        <v>0</v>
      </c>
      <c r="P109" s="149">
        <v>0</v>
      </c>
      <c r="Q109" s="32"/>
      <c r="R109" s="32"/>
    </row>
    <row r="110" spans="1:18" s="1" customFormat="1" ht="15.8" customHeight="1" x14ac:dyDescent="0.3">
      <c r="A110" s="28">
        <v>8</v>
      </c>
      <c r="B110" s="329" t="s">
        <v>91</v>
      </c>
      <c r="C110" s="329"/>
      <c r="D110" s="329"/>
      <c r="E110" s="329"/>
      <c r="F110" s="149">
        <v>0</v>
      </c>
      <c r="G110" s="149">
        <v>0</v>
      </c>
      <c r="H110" s="149">
        <v>0</v>
      </c>
      <c r="I110" s="149">
        <v>0</v>
      </c>
      <c r="J110" s="149">
        <v>0</v>
      </c>
      <c r="K110" s="149">
        <v>0</v>
      </c>
      <c r="L110" s="149">
        <v>0</v>
      </c>
      <c r="M110" s="149">
        <v>0</v>
      </c>
      <c r="N110" s="195">
        <f t="shared" si="10"/>
        <v>0</v>
      </c>
      <c r="O110" s="149">
        <v>0</v>
      </c>
      <c r="P110" s="149">
        <v>0</v>
      </c>
      <c r="Q110" s="32"/>
      <c r="R110" s="32"/>
    </row>
    <row r="111" spans="1:18" s="1" customFormat="1" ht="15.8" customHeight="1" x14ac:dyDescent="0.3">
      <c r="A111" s="28">
        <v>9</v>
      </c>
      <c r="B111" s="329" t="s">
        <v>92</v>
      </c>
      <c r="C111" s="329"/>
      <c r="D111" s="329"/>
      <c r="E111" s="329"/>
      <c r="F111" s="149">
        <v>0</v>
      </c>
      <c r="G111" s="149">
        <v>0</v>
      </c>
      <c r="H111" s="149">
        <v>0</v>
      </c>
      <c r="I111" s="149">
        <v>0</v>
      </c>
      <c r="J111" s="149">
        <v>0</v>
      </c>
      <c r="K111" s="149">
        <v>0</v>
      </c>
      <c r="L111" s="149">
        <v>0</v>
      </c>
      <c r="M111" s="149">
        <v>0</v>
      </c>
      <c r="N111" s="195">
        <f t="shared" si="10"/>
        <v>0</v>
      </c>
      <c r="O111" s="149">
        <v>0</v>
      </c>
      <c r="P111" s="149">
        <v>0</v>
      </c>
      <c r="Q111" s="32"/>
      <c r="R111" s="32"/>
    </row>
    <row r="112" spans="1:18" s="1" customFormat="1" ht="15.8" customHeight="1" x14ac:dyDescent="0.3">
      <c r="A112" s="28">
        <v>10</v>
      </c>
      <c r="B112" s="329" t="s">
        <v>93</v>
      </c>
      <c r="C112" s="329"/>
      <c r="D112" s="329"/>
      <c r="E112" s="329"/>
      <c r="F112" s="149">
        <v>0</v>
      </c>
      <c r="G112" s="149">
        <v>0</v>
      </c>
      <c r="H112" s="149">
        <v>0</v>
      </c>
      <c r="I112" s="149">
        <v>0</v>
      </c>
      <c r="J112" s="149">
        <v>0</v>
      </c>
      <c r="K112" s="149">
        <v>0</v>
      </c>
      <c r="L112" s="149">
        <v>0</v>
      </c>
      <c r="M112" s="149">
        <v>0</v>
      </c>
      <c r="N112" s="195">
        <f t="shared" si="10"/>
        <v>0</v>
      </c>
      <c r="O112" s="149">
        <v>0</v>
      </c>
      <c r="P112" s="149">
        <v>0</v>
      </c>
      <c r="Q112" s="32"/>
      <c r="R112" s="32"/>
    </row>
    <row r="113" spans="1:18" s="1" customFormat="1" ht="15.8" customHeight="1" x14ac:dyDescent="0.3">
      <c r="A113" s="28">
        <v>11</v>
      </c>
      <c r="B113" s="329" t="s">
        <v>94</v>
      </c>
      <c r="C113" s="329"/>
      <c r="D113" s="329"/>
      <c r="E113" s="329"/>
      <c r="F113" s="149">
        <v>0</v>
      </c>
      <c r="G113" s="149">
        <v>0</v>
      </c>
      <c r="H113" s="149">
        <v>0</v>
      </c>
      <c r="I113" s="149">
        <v>0</v>
      </c>
      <c r="J113" s="149">
        <v>0</v>
      </c>
      <c r="K113" s="149">
        <v>0</v>
      </c>
      <c r="L113" s="149">
        <v>0</v>
      </c>
      <c r="M113" s="149">
        <v>0</v>
      </c>
      <c r="N113" s="195">
        <f t="shared" si="10"/>
        <v>0</v>
      </c>
      <c r="O113" s="149">
        <v>0</v>
      </c>
      <c r="P113" s="149">
        <v>0</v>
      </c>
      <c r="Q113" s="32"/>
      <c r="R113" s="32"/>
    </row>
    <row r="114" spans="1:18" s="1" customFormat="1" ht="15.8" customHeight="1" x14ac:dyDescent="0.3">
      <c r="A114" s="28">
        <v>12</v>
      </c>
      <c r="B114" s="329" t="s">
        <v>95</v>
      </c>
      <c r="C114" s="329"/>
      <c r="D114" s="329"/>
      <c r="E114" s="329"/>
      <c r="F114" s="149">
        <v>0</v>
      </c>
      <c r="G114" s="149">
        <v>0</v>
      </c>
      <c r="H114" s="149">
        <v>0</v>
      </c>
      <c r="I114" s="149">
        <v>0</v>
      </c>
      <c r="J114" s="149">
        <v>0</v>
      </c>
      <c r="K114" s="149">
        <v>0</v>
      </c>
      <c r="L114" s="149">
        <v>0</v>
      </c>
      <c r="M114" s="149">
        <v>0</v>
      </c>
      <c r="N114" s="195">
        <f t="shared" si="10"/>
        <v>0</v>
      </c>
      <c r="O114" s="149">
        <v>0</v>
      </c>
      <c r="P114" s="149">
        <v>0</v>
      </c>
      <c r="Q114" s="32"/>
      <c r="R114" s="32"/>
    </row>
    <row r="115" spans="1:18" s="1" customFormat="1" ht="15.8" customHeight="1" x14ac:dyDescent="0.3">
      <c r="A115" s="28">
        <v>13</v>
      </c>
      <c r="B115" s="329" t="s">
        <v>96</v>
      </c>
      <c r="C115" s="329"/>
      <c r="D115" s="329"/>
      <c r="E115" s="329"/>
      <c r="F115" s="149">
        <v>0</v>
      </c>
      <c r="G115" s="149">
        <v>0</v>
      </c>
      <c r="H115" s="149">
        <v>0</v>
      </c>
      <c r="I115" s="149">
        <v>0</v>
      </c>
      <c r="J115" s="149">
        <v>0</v>
      </c>
      <c r="K115" s="149">
        <v>0</v>
      </c>
      <c r="L115" s="149">
        <v>0</v>
      </c>
      <c r="M115" s="149">
        <v>0</v>
      </c>
      <c r="N115" s="195">
        <f t="shared" si="10"/>
        <v>0</v>
      </c>
      <c r="O115" s="149">
        <v>0</v>
      </c>
      <c r="P115" s="149">
        <v>0</v>
      </c>
      <c r="Q115" s="32"/>
      <c r="R115" s="32"/>
    </row>
    <row r="116" spans="1:18" s="1" customFormat="1" ht="15.55" x14ac:dyDescent="0.3">
      <c r="A116" s="28">
        <v>14</v>
      </c>
      <c r="B116" s="329" t="s">
        <v>97</v>
      </c>
      <c r="C116" s="329"/>
      <c r="D116" s="329"/>
      <c r="E116" s="329"/>
      <c r="F116" s="149">
        <v>0</v>
      </c>
      <c r="G116" s="149">
        <v>0</v>
      </c>
      <c r="H116" s="149">
        <v>4.6618658799999997</v>
      </c>
      <c r="I116" s="149">
        <v>4.6618658799999997</v>
      </c>
      <c r="J116" s="149">
        <v>0</v>
      </c>
      <c r="K116" s="149">
        <v>0</v>
      </c>
      <c r="L116" s="149">
        <v>0</v>
      </c>
      <c r="M116" s="149">
        <v>0</v>
      </c>
      <c r="N116" s="195">
        <f t="shared" si="10"/>
        <v>0</v>
      </c>
      <c r="O116" s="149">
        <v>1.346079</v>
      </c>
      <c r="P116" s="149">
        <v>0</v>
      </c>
      <c r="Q116" s="32"/>
      <c r="R116" s="32"/>
    </row>
    <row r="117" spans="1:18" s="1" customFormat="1" ht="15.8" customHeight="1" x14ac:dyDescent="0.3">
      <c r="A117" s="28">
        <v>15</v>
      </c>
      <c r="B117" s="329" t="s">
        <v>98</v>
      </c>
      <c r="C117" s="329"/>
      <c r="D117" s="329"/>
      <c r="E117" s="329"/>
      <c r="F117" s="149">
        <v>3</v>
      </c>
      <c r="G117" s="149">
        <v>2.15</v>
      </c>
      <c r="H117" s="149">
        <v>168.53006572000004</v>
      </c>
      <c r="I117" s="149">
        <v>156.65729666000004</v>
      </c>
      <c r="J117" s="149">
        <v>6.4002607699999992</v>
      </c>
      <c r="K117" s="149">
        <v>5.4725082900000004</v>
      </c>
      <c r="L117" s="149">
        <v>0</v>
      </c>
      <c r="M117" s="149">
        <v>0</v>
      </c>
      <c r="N117" s="195">
        <f t="shared" si="10"/>
        <v>5.4725082900000004</v>
      </c>
      <c r="O117" s="149">
        <v>35.65396922</v>
      </c>
      <c r="P117" s="149">
        <v>0</v>
      </c>
      <c r="Q117" s="32"/>
      <c r="R117" s="32"/>
    </row>
    <row r="118" spans="1:18" s="1" customFormat="1" ht="15.55" x14ac:dyDescent="0.3">
      <c r="A118" s="28">
        <v>16</v>
      </c>
      <c r="B118" s="329" t="s">
        <v>99</v>
      </c>
      <c r="C118" s="329"/>
      <c r="D118" s="329"/>
      <c r="E118" s="329"/>
      <c r="F118" s="149">
        <v>0</v>
      </c>
      <c r="G118" s="149">
        <v>0</v>
      </c>
      <c r="H118" s="149">
        <v>0</v>
      </c>
      <c r="I118" s="149">
        <v>0</v>
      </c>
      <c r="J118" s="149">
        <v>0</v>
      </c>
      <c r="K118" s="149">
        <v>0</v>
      </c>
      <c r="L118" s="149">
        <v>0</v>
      </c>
      <c r="M118" s="149">
        <v>0</v>
      </c>
      <c r="N118" s="195">
        <f t="shared" si="10"/>
        <v>0</v>
      </c>
      <c r="O118" s="149">
        <v>0</v>
      </c>
      <c r="P118" s="149">
        <v>0</v>
      </c>
      <c r="Q118" s="32"/>
      <c r="R118" s="32"/>
    </row>
    <row r="119" spans="1:18" s="1" customFormat="1" ht="15.8" customHeight="1" x14ac:dyDescent="0.3">
      <c r="A119" s="29"/>
      <c r="B119" s="372" t="s">
        <v>101</v>
      </c>
      <c r="C119" s="372"/>
      <c r="D119" s="372"/>
      <c r="E119" s="372"/>
      <c r="F119" s="9">
        <f>SUM(F103:F118)</f>
        <v>3</v>
      </c>
      <c r="G119" s="9">
        <f t="shared" ref="G119:P119" si="11">SUM(G102:G118)</f>
        <v>2.15</v>
      </c>
      <c r="H119" s="9">
        <f t="shared" si="11"/>
        <v>177.29377243000005</v>
      </c>
      <c r="I119" s="9">
        <f t="shared" si="11"/>
        <v>165.42100337000005</v>
      </c>
      <c r="J119" s="9">
        <f t="shared" si="11"/>
        <v>6.4002607699999992</v>
      </c>
      <c r="K119" s="9">
        <f t="shared" si="11"/>
        <v>5.4725082900000004</v>
      </c>
      <c r="L119" s="9">
        <f t="shared" si="11"/>
        <v>0</v>
      </c>
      <c r="M119" s="9">
        <f t="shared" si="11"/>
        <v>0</v>
      </c>
      <c r="N119" s="9">
        <f t="shared" si="11"/>
        <v>5.4725082900000004</v>
      </c>
      <c r="O119" s="9">
        <f t="shared" si="11"/>
        <v>37.984862220000004</v>
      </c>
      <c r="P119" s="9">
        <f t="shared" si="11"/>
        <v>0</v>
      </c>
      <c r="Q119" s="32"/>
      <c r="R119" s="32"/>
    </row>
    <row r="120" spans="1:18" s="1" customFormat="1" ht="32.950000000000003" customHeight="1" x14ac:dyDescent="0.3">
      <c r="A120" s="28" t="s">
        <v>46</v>
      </c>
      <c r="B120" s="328" t="s">
        <v>289</v>
      </c>
      <c r="C120" s="328"/>
      <c r="D120" s="328"/>
      <c r="E120" s="328"/>
      <c r="F120" s="149">
        <v>0</v>
      </c>
      <c r="G120" s="149">
        <v>0</v>
      </c>
      <c r="H120" s="149">
        <v>0</v>
      </c>
      <c r="I120" s="149">
        <v>0</v>
      </c>
      <c r="J120" s="149">
        <v>0</v>
      </c>
      <c r="K120" s="149">
        <v>0</v>
      </c>
      <c r="L120" s="149">
        <v>0</v>
      </c>
      <c r="M120" s="149">
        <v>0</v>
      </c>
      <c r="N120" s="195">
        <f t="shared" si="10"/>
        <v>0</v>
      </c>
      <c r="O120" s="149">
        <v>0</v>
      </c>
      <c r="P120" s="149">
        <v>0</v>
      </c>
      <c r="Q120" s="32"/>
      <c r="R120" s="32"/>
    </row>
    <row r="121" spans="1:18" s="1" customFormat="1" ht="15.8" customHeight="1" x14ac:dyDescent="0.3">
      <c r="A121" s="28">
        <v>1</v>
      </c>
      <c r="B121" s="329" t="s">
        <v>102</v>
      </c>
      <c r="C121" s="329"/>
      <c r="D121" s="329"/>
      <c r="E121" s="329"/>
      <c r="F121" s="149">
        <v>1</v>
      </c>
      <c r="G121" s="149">
        <v>10.166276999999999</v>
      </c>
      <c r="H121" s="149">
        <v>21.136101189999998</v>
      </c>
      <c r="I121" s="149">
        <v>21.098713119999996</v>
      </c>
      <c r="J121" s="149">
        <v>3.7388070000000002E-2</v>
      </c>
      <c r="K121" s="149">
        <v>0</v>
      </c>
      <c r="L121" s="149">
        <v>0</v>
      </c>
      <c r="M121" s="149">
        <v>0</v>
      </c>
      <c r="N121" s="195">
        <f t="shared" si="10"/>
        <v>0</v>
      </c>
      <c r="O121" s="149">
        <v>12.421086000000001</v>
      </c>
      <c r="P121" s="149">
        <v>0</v>
      </c>
      <c r="Q121" s="32"/>
      <c r="R121" s="32"/>
    </row>
    <row r="122" spans="1:18" s="1" customFormat="1" ht="15.55" x14ac:dyDescent="0.3">
      <c r="A122" s="28">
        <v>2</v>
      </c>
      <c r="B122" s="329" t="s">
        <v>103</v>
      </c>
      <c r="C122" s="329"/>
      <c r="D122" s="329"/>
      <c r="E122" s="329"/>
      <c r="F122" s="149">
        <v>0</v>
      </c>
      <c r="G122" s="149">
        <v>0</v>
      </c>
      <c r="H122" s="149">
        <v>0</v>
      </c>
      <c r="I122" s="149">
        <v>0</v>
      </c>
      <c r="J122" s="149">
        <v>0</v>
      </c>
      <c r="K122" s="149">
        <v>0</v>
      </c>
      <c r="L122" s="149">
        <v>0</v>
      </c>
      <c r="M122" s="149">
        <v>0</v>
      </c>
      <c r="N122" s="195">
        <f t="shared" si="10"/>
        <v>0</v>
      </c>
      <c r="O122" s="149">
        <v>0</v>
      </c>
      <c r="P122" s="149">
        <v>0</v>
      </c>
      <c r="Q122" s="32"/>
      <c r="R122" s="32"/>
    </row>
    <row r="123" spans="1:18" s="1" customFormat="1" ht="15.55" x14ac:dyDescent="0.3">
      <c r="A123" s="28">
        <v>3</v>
      </c>
      <c r="B123" s="329" t="s">
        <v>104</v>
      </c>
      <c r="C123" s="329"/>
      <c r="D123" s="329"/>
      <c r="E123" s="329"/>
      <c r="F123" s="149">
        <v>0</v>
      </c>
      <c r="G123" s="149">
        <v>0</v>
      </c>
      <c r="H123" s="149">
        <v>0</v>
      </c>
      <c r="I123" s="149">
        <v>0</v>
      </c>
      <c r="J123" s="149">
        <v>0</v>
      </c>
      <c r="K123" s="149">
        <v>0</v>
      </c>
      <c r="L123" s="149">
        <v>0</v>
      </c>
      <c r="M123" s="149">
        <v>0</v>
      </c>
      <c r="N123" s="195">
        <f t="shared" si="10"/>
        <v>0</v>
      </c>
      <c r="O123" s="149">
        <v>0</v>
      </c>
      <c r="P123" s="149">
        <v>0</v>
      </c>
      <c r="Q123" s="32"/>
      <c r="R123" s="32"/>
    </row>
    <row r="124" spans="1:18" s="1" customFormat="1" ht="15.55" x14ac:dyDescent="0.3">
      <c r="A124" s="28">
        <v>4</v>
      </c>
      <c r="B124" s="329" t="s">
        <v>105</v>
      </c>
      <c r="C124" s="329"/>
      <c r="D124" s="329"/>
      <c r="E124" s="329"/>
      <c r="F124" s="149">
        <v>0</v>
      </c>
      <c r="G124" s="149">
        <v>0</v>
      </c>
      <c r="H124" s="149">
        <v>2.4285437700000001</v>
      </c>
      <c r="I124" s="149">
        <v>0.62027428999999989</v>
      </c>
      <c r="J124" s="149">
        <v>1.8082694799999999</v>
      </c>
      <c r="K124" s="149">
        <v>0</v>
      </c>
      <c r="L124" s="149">
        <v>0</v>
      </c>
      <c r="M124" s="149">
        <v>0</v>
      </c>
      <c r="N124" s="195">
        <f t="shared" si="10"/>
        <v>0</v>
      </c>
      <c r="O124" s="149">
        <v>0.39106306000000002</v>
      </c>
      <c r="P124" s="149">
        <v>0</v>
      </c>
      <c r="Q124" s="32"/>
      <c r="R124" s="32"/>
    </row>
    <row r="125" spans="1:18" s="1" customFormat="1" ht="15.8" customHeight="1" x14ac:dyDescent="0.3">
      <c r="A125" s="28">
        <v>5</v>
      </c>
      <c r="B125" s="329" t="s">
        <v>106</v>
      </c>
      <c r="C125" s="329"/>
      <c r="D125" s="329"/>
      <c r="E125" s="329"/>
      <c r="F125" s="149">
        <v>0</v>
      </c>
      <c r="G125" s="149">
        <v>0</v>
      </c>
      <c r="H125" s="149">
        <v>0</v>
      </c>
      <c r="I125" s="149">
        <v>0</v>
      </c>
      <c r="J125" s="149">
        <v>0</v>
      </c>
      <c r="K125" s="149">
        <v>0</v>
      </c>
      <c r="L125" s="149">
        <v>0</v>
      </c>
      <c r="M125" s="149">
        <v>0</v>
      </c>
      <c r="N125" s="195">
        <f t="shared" si="10"/>
        <v>0</v>
      </c>
      <c r="O125" s="149">
        <v>0</v>
      </c>
      <c r="P125" s="149">
        <v>0</v>
      </c>
      <c r="Q125" s="32"/>
      <c r="R125" s="32"/>
    </row>
    <row r="126" spans="1:18" s="1" customFormat="1" ht="15.8" customHeight="1" x14ac:dyDescent="0.3">
      <c r="A126" s="28">
        <v>6</v>
      </c>
      <c r="B126" s="329" t="s">
        <v>107</v>
      </c>
      <c r="C126" s="329"/>
      <c r="D126" s="329"/>
      <c r="E126" s="329"/>
      <c r="F126" s="149">
        <v>0</v>
      </c>
      <c r="G126" s="149">
        <v>0</v>
      </c>
      <c r="H126" s="149">
        <v>0</v>
      </c>
      <c r="I126" s="149">
        <v>0</v>
      </c>
      <c r="J126" s="149">
        <v>0</v>
      </c>
      <c r="K126" s="149">
        <v>0</v>
      </c>
      <c r="L126" s="149">
        <v>0</v>
      </c>
      <c r="M126" s="149">
        <v>0</v>
      </c>
      <c r="N126" s="195">
        <f t="shared" si="10"/>
        <v>0</v>
      </c>
      <c r="O126" s="149">
        <v>0</v>
      </c>
      <c r="P126" s="149">
        <v>0</v>
      </c>
      <c r="Q126" s="32"/>
      <c r="R126" s="32"/>
    </row>
    <row r="127" spans="1:18" s="1" customFormat="1" ht="15.8" customHeight="1" x14ac:dyDescent="0.3">
      <c r="A127" s="28">
        <v>7</v>
      </c>
      <c r="B127" s="329" t="s">
        <v>108</v>
      </c>
      <c r="C127" s="329"/>
      <c r="D127" s="329"/>
      <c r="E127" s="329"/>
      <c r="F127" s="149">
        <v>0</v>
      </c>
      <c r="G127" s="149">
        <v>0</v>
      </c>
      <c r="H127" s="149">
        <v>0</v>
      </c>
      <c r="I127" s="149">
        <v>0</v>
      </c>
      <c r="J127" s="149">
        <v>0</v>
      </c>
      <c r="K127" s="149">
        <v>0</v>
      </c>
      <c r="L127" s="149">
        <v>0</v>
      </c>
      <c r="M127" s="149">
        <v>0</v>
      </c>
      <c r="N127" s="195">
        <f t="shared" si="10"/>
        <v>0</v>
      </c>
      <c r="O127" s="149">
        <v>0</v>
      </c>
      <c r="P127" s="149">
        <v>0</v>
      </c>
      <c r="Q127" s="32"/>
      <c r="R127" s="32"/>
    </row>
    <row r="128" spans="1:18" s="1" customFormat="1" ht="15.55" x14ac:dyDescent="0.3">
      <c r="A128" s="28">
        <v>8</v>
      </c>
      <c r="B128" s="329" t="s">
        <v>109</v>
      </c>
      <c r="C128" s="329"/>
      <c r="D128" s="329"/>
      <c r="E128" s="329"/>
      <c r="F128" s="149">
        <v>0</v>
      </c>
      <c r="G128" s="149">
        <v>0</v>
      </c>
      <c r="H128" s="149">
        <v>0</v>
      </c>
      <c r="I128" s="149">
        <v>0</v>
      </c>
      <c r="J128" s="149">
        <v>0</v>
      </c>
      <c r="K128" s="149">
        <v>0</v>
      </c>
      <c r="L128" s="149">
        <v>0</v>
      </c>
      <c r="M128" s="149">
        <v>0</v>
      </c>
      <c r="N128" s="195">
        <f t="shared" si="10"/>
        <v>0</v>
      </c>
      <c r="O128" s="149">
        <v>0</v>
      </c>
      <c r="P128" s="149">
        <v>0</v>
      </c>
      <c r="Q128" s="32"/>
      <c r="R128" s="32"/>
    </row>
    <row r="129" spans="1:18" s="1" customFormat="1" ht="15.55" x14ac:dyDescent="0.3">
      <c r="A129" s="28">
        <v>9</v>
      </c>
      <c r="B129" s="329" t="s">
        <v>110</v>
      </c>
      <c r="C129" s="329"/>
      <c r="D129" s="329"/>
      <c r="E129" s="329"/>
      <c r="F129" s="149">
        <v>0</v>
      </c>
      <c r="G129" s="149">
        <v>0</v>
      </c>
      <c r="H129" s="149">
        <v>0</v>
      </c>
      <c r="I129" s="149">
        <v>0</v>
      </c>
      <c r="J129" s="149">
        <v>0</v>
      </c>
      <c r="K129" s="149">
        <v>0</v>
      </c>
      <c r="L129" s="149">
        <v>0</v>
      </c>
      <c r="M129" s="149">
        <v>0</v>
      </c>
      <c r="N129" s="195">
        <f t="shared" si="10"/>
        <v>0</v>
      </c>
      <c r="O129" s="149">
        <v>0</v>
      </c>
      <c r="P129" s="149">
        <v>0</v>
      </c>
      <c r="Q129" s="32"/>
      <c r="R129" s="32"/>
    </row>
    <row r="130" spans="1:18" s="1" customFormat="1" ht="15.55" x14ac:dyDescent="0.3">
      <c r="A130" s="28">
        <v>10</v>
      </c>
      <c r="B130" s="329" t="s">
        <v>314</v>
      </c>
      <c r="C130" s="329"/>
      <c r="D130" s="329"/>
      <c r="E130" s="329"/>
      <c r="F130" s="149">
        <v>0</v>
      </c>
      <c r="G130" s="149">
        <v>0</v>
      </c>
      <c r="H130" s="149">
        <v>47.741806789999998</v>
      </c>
      <c r="I130" s="149">
        <v>45.964757390000003</v>
      </c>
      <c r="J130" s="149">
        <v>1.7770493999999999</v>
      </c>
      <c r="K130" s="149">
        <v>0</v>
      </c>
      <c r="L130" s="149">
        <v>0</v>
      </c>
      <c r="M130" s="149">
        <v>0</v>
      </c>
      <c r="N130" s="195">
        <f t="shared" si="10"/>
        <v>0</v>
      </c>
      <c r="O130" s="149">
        <v>9.4567168900000009</v>
      </c>
      <c r="P130" s="149">
        <v>0</v>
      </c>
      <c r="Q130" s="32"/>
      <c r="R130" s="32"/>
    </row>
    <row r="131" spans="1:18" s="1" customFormat="1" ht="15.55" x14ac:dyDescent="0.3">
      <c r="A131" s="28">
        <v>11</v>
      </c>
      <c r="B131" s="329" t="s">
        <v>111</v>
      </c>
      <c r="C131" s="329"/>
      <c r="D131" s="329"/>
      <c r="E131" s="329"/>
      <c r="F131" s="149">
        <v>0</v>
      </c>
      <c r="G131" s="149">
        <v>0</v>
      </c>
      <c r="H131" s="149">
        <v>38.82225059000001</v>
      </c>
      <c r="I131" s="149">
        <v>38.782483140000011</v>
      </c>
      <c r="J131" s="149">
        <v>0</v>
      </c>
      <c r="K131" s="149">
        <v>3.9767449999999996E-2</v>
      </c>
      <c r="L131" s="149">
        <v>0</v>
      </c>
      <c r="M131" s="149">
        <v>0</v>
      </c>
      <c r="N131" s="195">
        <f t="shared" si="10"/>
        <v>3.9767449999999996E-2</v>
      </c>
      <c r="O131" s="149">
        <v>9.2418139999999998</v>
      </c>
      <c r="P131" s="149">
        <v>0</v>
      </c>
      <c r="Q131" s="32"/>
      <c r="R131" s="32"/>
    </row>
    <row r="132" spans="1:18" s="1" customFormat="1" ht="15.55" x14ac:dyDescent="0.3">
      <c r="A132" s="28">
        <v>12</v>
      </c>
      <c r="B132" s="329" t="s">
        <v>112</v>
      </c>
      <c r="C132" s="329"/>
      <c r="D132" s="329"/>
      <c r="E132" s="329"/>
      <c r="F132" s="149">
        <v>0</v>
      </c>
      <c r="G132" s="149">
        <v>0</v>
      </c>
      <c r="H132" s="149">
        <v>0</v>
      </c>
      <c r="I132" s="149">
        <v>0</v>
      </c>
      <c r="J132" s="149">
        <v>0</v>
      </c>
      <c r="K132" s="149">
        <v>0</v>
      </c>
      <c r="L132" s="149">
        <v>0</v>
      </c>
      <c r="M132" s="149">
        <v>0</v>
      </c>
      <c r="N132" s="195">
        <f t="shared" si="10"/>
        <v>0</v>
      </c>
      <c r="O132" s="149">
        <v>0</v>
      </c>
      <c r="P132" s="149">
        <v>0</v>
      </c>
      <c r="Q132" s="32"/>
      <c r="R132" s="32"/>
    </row>
    <row r="133" spans="1:18" s="1" customFormat="1" ht="15.55" x14ac:dyDescent="0.3">
      <c r="A133" s="28">
        <v>13</v>
      </c>
      <c r="B133" s="329" t="s">
        <v>113</v>
      </c>
      <c r="C133" s="329"/>
      <c r="D133" s="329"/>
      <c r="E133" s="329"/>
      <c r="F133" s="149">
        <v>0</v>
      </c>
      <c r="G133" s="149">
        <v>0</v>
      </c>
      <c r="H133" s="149">
        <v>0</v>
      </c>
      <c r="I133" s="149">
        <v>0</v>
      </c>
      <c r="J133" s="149">
        <v>0</v>
      </c>
      <c r="K133" s="149">
        <v>0</v>
      </c>
      <c r="L133" s="149">
        <v>0</v>
      </c>
      <c r="M133" s="149">
        <v>0</v>
      </c>
      <c r="N133" s="195">
        <f t="shared" si="10"/>
        <v>0</v>
      </c>
      <c r="O133" s="149">
        <v>0</v>
      </c>
      <c r="P133" s="149">
        <v>0</v>
      </c>
      <c r="Q133" s="32"/>
      <c r="R133" s="32"/>
    </row>
    <row r="134" spans="1:18" s="1" customFormat="1" ht="15.55" x14ac:dyDescent="0.3">
      <c r="A134" s="28">
        <v>14</v>
      </c>
      <c r="B134" s="329" t="s">
        <v>114</v>
      </c>
      <c r="C134" s="329"/>
      <c r="D134" s="329"/>
      <c r="E134" s="329"/>
      <c r="F134" s="149">
        <v>0</v>
      </c>
      <c r="G134" s="149">
        <v>0</v>
      </c>
      <c r="H134" s="149">
        <v>0</v>
      </c>
      <c r="I134" s="149">
        <v>0</v>
      </c>
      <c r="J134" s="149">
        <v>0</v>
      </c>
      <c r="K134" s="149">
        <v>0</v>
      </c>
      <c r="L134" s="149">
        <v>0</v>
      </c>
      <c r="M134" s="149">
        <v>0</v>
      </c>
      <c r="N134" s="195">
        <f t="shared" si="10"/>
        <v>0</v>
      </c>
      <c r="O134" s="149">
        <v>0</v>
      </c>
      <c r="P134" s="149">
        <v>0</v>
      </c>
      <c r="Q134" s="32"/>
      <c r="R134" s="32"/>
    </row>
    <row r="135" spans="1:18" s="1" customFormat="1" ht="15.55" x14ac:dyDescent="0.3">
      <c r="A135" s="28">
        <v>15</v>
      </c>
      <c r="B135" s="329" t="s">
        <v>115</v>
      </c>
      <c r="C135" s="329"/>
      <c r="D135" s="329"/>
      <c r="E135" s="329"/>
      <c r="F135" s="149">
        <v>0</v>
      </c>
      <c r="G135" s="149">
        <v>0</v>
      </c>
      <c r="H135" s="149">
        <v>0</v>
      </c>
      <c r="I135" s="149">
        <v>0</v>
      </c>
      <c r="J135" s="149">
        <v>0</v>
      </c>
      <c r="K135" s="149">
        <v>0</v>
      </c>
      <c r="L135" s="149">
        <v>0</v>
      </c>
      <c r="M135" s="149">
        <v>0</v>
      </c>
      <c r="N135" s="195">
        <f t="shared" si="10"/>
        <v>0</v>
      </c>
      <c r="O135" s="149">
        <v>0</v>
      </c>
      <c r="P135" s="149">
        <v>0</v>
      </c>
      <c r="Q135" s="32"/>
      <c r="R135" s="32"/>
    </row>
    <row r="136" spans="1:18" s="1" customFormat="1" ht="15.55" x14ac:dyDescent="0.3">
      <c r="A136" s="28">
        <v>16</v>
      </c>
      <c r="B136" s="329" t="s">
        <v>327</v>
      </c>
      <c r="C136" s="329"/>
      <c r="D136" s="329"/>
      <c r="E136" s="329"/>
      <c r="F136" s="149">
        <v>0</v>
      </c>
      <c r="G136" s="149">
        <v>0</v>
      </c>
      <c r="H136" s="149">
        <v>0</v>
      </c>
      <c r="I136" s="149">
        <v>0</v>
      </c>
      <c r="J136" s="149">
        <v>0</v>
      </c>
      <c r="K136" s="149">
        <v>0</v>
      </c>
      <c r="L136" s="149">
        <v>0</v>
      </c>
      <c r="M136" s="149">
        <v>0</v>
      </c>
      <c r="N136" s="195">
        <f t="shared" si="10"/>
        <v>0</v>
      </c>
      <c r="O136" s="149">
        <v>0</v>
      </c>
      <c r="P136" s="149">
        <v>0</v>
      </c>
      <c r="Q136" s="32"/>
      <c r="R136" s="32"/>
    </row>
    <row r="137" spans="1:18" s="1" customFormat="1" ht="15.55" x14ac:dyDescent="0.3">
      <c r="A137" s="28">
        <v>17</v>
      </c>
      <c r="B137" s="329" t="s">
        <v>116</v>
      </c>
      <c r="C137" s="329"/>
      <c r="D137" s="329"/>
      <c r="E137" s="329"/>
      <c r="F137" s="149">
        <v>0</v>
      </c>
      <c r="G137" s="149">
        <v>0</v>
      </c>
      <c r="H137" s="149">
        <v>2.1593830499999997</v>
      </c>
      <c r="I137" s="149">
        <v>2.1593830499999997</v>
      </c>
      <c r="J137" s="149">
        <v>0</v>
      </c>
      <c r="K137" s="149">
        <v>0</v>
      </c>
      <c r="L137" s="149">
        <v>0</v>
      </c>
      <c r="M137" s="149">
        <v>0</v>
      </c>
      <c r="N137" s="195">
        <f t="shared" si="10"/>
        <v>0</v>
      </c>
      <c r="O137" s="149">
        <v>0.60748500000000005</v>
      </c>
      <c r="P137" s="149">
        <v>0</v>
      </c>
      <c r="Q137" s="32"/>
      <c r="R137" s="32"/>
    </row>
    <row r="138" spans="1:18" s="1" customFormat="1" ht="15.55" x14ac:dyDescent="0.3">
      <c r="A138" s="28">
        <v>18</v>
      </c>
      <c r="B138" s="329" t="s">
        <v>117</v>
      </c>
      <c r="C138" s="329"/>
      <c r="D138" s="329"/>
      <c r="E138" s="329"/>
      <c r="F138" s="149">
        <v>0</v>
      </c>
      <c r="G138" s="149">
        <v>0</v>
      </c>
      <c r="H138" s="149">
        <v>0</v>
      </c>
      <c r="I138" s="149">
        <v>0</v>
      </c>
      <c r="J138" s="149">
        <v>0</v>
      </c>
      <c r="K138" s="149">
        <v>0</v>
      </c>
      <c r="L138" s="149">
        <v>0</v>
      </c>
      <c r="M138" s="149">
        <v>0</v>
      </c>
      <c r="N138" s="195">
        <f t="shared" si="10"/>
        <v>0</v>
      </c>
      <c r="O138" s="149">
        <v>0</v>
      </c>
      <c r="P138" s="149">
        <v>0</v>
      </c>
      <c r="Q138" s="32"/>
      <c r="R138" s="32"/>
    </row>
    <row r="139" spans="1:18" s="1" customFormat="1" ht="15.55" x14ac:dyDescent="0.3">
      <c r="A139" s="28">
        <v>19</v>
      </c>
      <c r="B139" s="329" t="s">
        <v>118</v>
      </c>
      <c r="C139" s="329"/>
      <c r="D139" s="329"/>
      <c r="E139" s="329"/>
      <c r="F139" s="149">
        <v>0</v>
      </c>
      <c r="G139" s="149">
        <v>0</v>
      </c>
      <c r="H139" s="149">
        <v>0</v>
      </c>
      <c r="I139" s="149">
        <v>0</v>
      </c>
      <c r="J139" s="149">
        <v>0</v>
      </c>
      <c r="K139" s="149">
        <v>0</v>
      </c>
      <c r="L139" s="149">
        <v>0</v>
      </c>
      <c r="M139" s="149">
        <v>0</v>
      </c>
      <c r="N139" s="195">
        <f t="shared" si="10"/>
        <v>0</v>
      </c>
      <c r="O139" s="149">
        <v>0</v>
      </c>
      <c r="P139" s="149">
        <v>0</v>
      </c>
      <c r="Q139" s="32"/>
      <c r="R139" s="32"/>
    </row>
    <row r="140" spans="1:18" s="1" customFormat="1" ht="15.55" x14ac:dyDescent="0.3">
      <c r="A140" s="28">
        <v>20</v>
      </c>
      <c r="B140" s="329" t="s">
        <v>119</v>
      </c>
      <c r="C140" s="329"/>
      <c r="D140" s="329"/>
      <c r="E140" s="329"/>
      <c r="F140" s="149">
        <v>0</v>
      </c>
      <c r="G140" s="149">
        <v>0</v>
      </c>
      <c r="H140" s="149">
        <v>0</v>
      </c>
      <c r="I140" s="149">
        <v>0</v>
      </c>
      <c r="J140" s="149">
        <v>0</v>
      </c>
      <c r="K140" s="149">
        <v>0</v>
      </c>
      <c r="L140" s="149">
        <v>0</v>
      </c>
      <c r="M140" s="149">
        <v>0</v>
      </c>
      <c r="N140" s="195">
        <f t="shared" si="10"/>
        <v>0</v>
      </c>
      <c r="O140" s="149">
        <v>0</v>
      </c>
      <c r="P140" s="149">
        <v>0</v>
      </c>
      <c r="Q140" s="32"/>
      <c r="R140" s="32"/>
    </row>
    <row r="141" spans="1:18" s="1" customFormat="1" ht="15.55" x14ac:dyDescent="0.3">
      <c r="A141" s="28">
        <v>21</v>
      </c>
      <c r="B141" s="329" t="s">
        <v>120</v>
      </c>
      <c r="C141" s="329"/>
      <c r="D141" s="329"/>
      <c r="E141" s="329"/>
      <c r="F141" s="149">
        <v>0</v>
      </c>
      <c r="G141" s="149">
        <v>0</v>
      </c>
      <c r="H141" s="149">
        <v>0</v>
      </c>
      <c r="I141" s="149">
        <v>0</v>
      </c>
      <c r="J141" s="149">
        <v>0</v>
      </c>
      <c r="K141" s="149">
        <v>0</v>
      </c>
      <c r="L141" s="149">
        <v>0</v>
      </c>
      <c r="M141" s="149">
        <v>0</v>
      </c>
      <c r="N141" s="195">
        <f t="shared" si="10"/>
        <v>0</v>
      </c>
      <c r="O141" s="149">
        <v>0</v>
      </c>
      <c r="P141" s="149">
        <v>0</v>
      </c>
      <c r="Q141" s="32"/>
      <c r="R141" s="32"/>
    </row>
    <row r="142" spans="1:18" s="1" customFormat="1" ht="15.55" x14ac:dyDescent="0.3">
      <c r="A142" s="28">
        <v>22</v>
      </c>
      <c r="B142" s="329" t="s">
        <v>121</v>
      </c>
      <c r="C142" s="329"/>
      <c r="D142" s="329"/>
      <c r="E142" s="329"/>
      <c r="F142" s="149">
        <v>0</v>
      </c>
      <c r="G142" s="149">
        <v>0</v>
      </c>
      <c r="H142" s="149">
        <v>0</v>
      </c>
      <c r="I142" s="149">
        <v>0</v>
      </c>
      <c r="J142" s="149">
        <v>0</v>
      </c>
      <c r="K142" s="149">
        <v>0</v>
      </c>
      <c r="L142" s="149">
        <v>0</v>
      </c>
      <c r="M142" s="149">
        <v>0</v>
      </c>
      <c r="N142" s="195">
        <f t="shared" si="10"/>
        <v>0</v>
      </c>
      <c r="O142" s="149">
        <v>0</v>
      </c>
      <c r="P142" s="149">
        <v>0</v>
      </c>
      <c r="Q142" s="32"/>
      <c r="R142" s="32"/>
    </row>
    <row r="143" spans="1:18" s="1" customFormat="1" ht="15.55" x14ac:dyDescent="0.3">
      <c r="A143" s="28">
        <v>23</v>
      </c>
      <c r="B143" s="373" t="s">
        <v>290</v>
      </c>
      <c r="C143" s="374"/>
      <c r="D143" s="374"/>
      <c r="E143" s="375"/>
      <c r="F143" s="149">
        <v>0</v>
      </c>
      <c r="G143" s="149">
        <v>0</v>
      </c>
      <c r="H143" s="149">
        <v>76.633219069999996</v>
      </c>
      <c r="I143" s="149">
        <v>74.498309009999986</v>
      </c>
      <c r="J143" s="149">
        <v>1.77876699</v>
      </c>
      <c r="K143" s="149">
        <v>0</v>
      </c>
      <c r="L143" s="149">
        <v>0.35614307000000001</v>
      </c>
      <c r="M143" s="149">
        <v>0</v>
      </c>
      <c r="N143" s="195">
        <f t="shared" si="10"/>
        <v>0.35614307000000001</v>
      </c>
      <c r="O143" s="149">
        <v>20.005394350000003</v>
      </c>
      <c r="P143" s="149">
        <v>0</v>
      </c>
      <c r="Q143" s="32"/>
      <c r="R143" s="32"/>
    </row>
    <row r="144" spans="1:18" s="1" customFormat="1" ht="15.55" x14ac:dyDescent="0.3">
      <c r="A144" s="9"/>
      <c r="B144" s="372" t="s">
        <v>122</v>
      </c>
      <c r="C144" s="372"/>
      <c r="D144" s="372"/>
      <c r="E144" s="372"/>
      <c r="F144" s="9">
        <f>SUM(F121:F143)</f>
        <v>1</v>
      </c>
      <c r="G144" s="9">
        <f t="shared" ref="G144:P144" si="12">SUM(G121:G143)</f>
        <v>10.166276999999999</v>
      </c>
      <c r="H144" s="9">
        <f t="shared" si="12"/>
        <v>188.92130445999999</v>
      </c>
      <c r="I144" s="9">
        <f t="shared" si="12"/>
        <v>183.12392</v>
      </c>
      <c r="J144" s="9">
        <f t="shared" si="12"/>
        <v>5.4014739399999998</v>
      </c>
      <c r="K144" s="9">
        <f t="shared" si="12"/>
        <v>3.9767449999999996E-2</v>
      </c>
      <c r="L144" s="9">
        <f t="shared" si="12"/>
        <v>0.35614307000000001</v>
      </c>
      <c r="M144" s="9">
        <f t="shared" si="12"/>
        <v>0</v>
      </c>
      <c r="N144" s="9">
        <f t="shared" si="12"/>
        <v>0.39591051999999999</v>
      </c>
      <c r="O144" s="9">
        <f t="shared" si="12"/>
        <v>52.123559300000004</v>
      </c>
      <c r="P144" s="9">
        <f t="shared" si="12"/>
        <v>0</v>
      </c>
      <c r="Q144" s="32"/>
      <c r="R144" s="32"/>
    </row>
    <row r="145" spans="1:18" s="1" customFormat="1" ht="15.55" x14ac:dyDescent="0.3">
      <c r="A145" s="9"/>
      <c r="B145" s="372" t="s">
        <v>38</v>
      </c>
      <c r="C145" s="372"/>
      <c r="D145" s="372"/>
      <c r="E145" s="372"/>
      <c r="F145" s="9">
        <f>F119+F144</f>
        <v>4</v>
      </c>
      <c r="G145" s="9">
        <f t="shared" ref="G145:P145" si="13">G119+G144</f>
        <v>12.316276999999999</v>
      </c>
      <c r="H145" s="9">
        <f t="shared" si="13"/>
        <v>366.21507689000003</v>
      </c>
      <c r="I145" s="9">
        <f t="shared" si="13"/>
        <v>348.54492337000005</v>
      </c>
      <c r="J145" s="9">
        <f t="shared" si="13"/>
        <v>11.801734709999998</v>
      </c>
      <c r="K145" s="9">
        <f t="shared" si="13"/>
        <v>5.5122757400000006</v>
      </c>
      <c r="L145" s="9">
        <f t="shared" si="13"/>
        <v>0.35614307000000001</v>
      </c>
      <c r="M145" s="9">
        <f t="shared" si="13"/>
        <v>0</v>
      </c>
      <c r="N145" s="9">
        <f t="shared" si="13"/>
        <v>5.8684188100000005</v>
      </c>
      <c r="O145" s="9">
        <f t="shared" si="13"/>
        <v>90.108421520000007</v>
      </c>
      <c r="P145" s="9">
        <f t="shared" si="13"/>
        <v>0</v>
      </c>
      <c r="Q145" s="32"/>
      <c r="R145" s="32"/>
    </row>
    <row r="146" spans="1:18" s="1" customFormat="1" ht="15.55" x14ac:dyDescent="0.3">
      <c r="A146" s="72" t="s">
        <v>127</v>
      </c>
      <c r="B146" s="10"/>
      <c r="C146" s="10"/>
      <c r="D146" s="10"/>
    </row>
    <row r="147" spans="1:18" s="1" customFormat="1" ht="15.55" x14ac:dyDescent="0.3">
      <c r="B147" s="10"/>
      <c r="C147" s="10"/>
      <c r="D147" s="10"/>
    </row>
    <row r="148" spans="1:18" s="1" customFormat="1" ht="32.299999999999997" customHeight="1" x14ac:dyDescent="0.3">
      <c r="A148" s="376" t="s">
        <v>357</v>
      </c>
      <c r="B148" s="377"/>
      <c r="C148" s="377"/>
      <c r="D148" s="377"/>
      <c r="E148" s="377"/>
      <c r="F148" s="377"/>
      <c r="G148" s="377"/>
      <c r="H148" s="377"/>
    </row>
    <row r="149" spans="1:18" s="1" customFormat="1" ht="15.55" x14ac:dyDescent="0.3">
      <c r="A149" s="378" t="s">
        <v>284</v>
      </c>
      <c r="B149" s="378"/>
      <c r="C149" s="378"/>
      <c r="D149" s="378"/>
      <c r="E149" s="378"/>
      <c r="F149" s="378"/>
      <c r="G149" s="378"/>
      <c r="H149" s="378"/>
    </row>
    <row r="150" spans="1:18" s="1" customFormat="1" ht="15.55" x14ac:dyDescent="0.3">
      <c r="A150" s="325" t="s">
        <v>0</v>
      </c>
      <c r="B150" s="325" t="s">
        <v>262</v>
      </c>
      <c r="C150" s="325" t="s">
        <v>221</v>
      </c>
      <c r="D150" s="325"/>
      <c r="E150" s="325"/>
      <c r="F150" s="264" t="s">
        <v>222</v>
      </c>
      <c r="G150" s="264"/>
      <c r="H150" s="264"/>
    </row>
    <row r="151" spans="1:18" s="1" customFormat="1" ht="15.55" x14ac:dyDescent="0.3">
      <c r="A151" s="325"/>
      <c r="B151" s="325"/>
      <c r="C151" s="325"/>
      <c r="D151" s="325"/>
      <c r="E151" s="325"/>
      <c r="F151" s="264"/>
      <c r="G151" s="264"/>
      <c r="H151" s="264"/>
    </row>
    <row r="152" spans="1:18" s="1" customFormat="1" ht="15.55" x14ac:dyDescent="0.3">
      <c r="A152" s="325"/>
      <c r="B152" s="325"/>
      <c r="C152" s="104" t="s">
        <v>185</v>
      </c>
      <c r="D152" s="104" t="s">
        <v>186</v>
      </c>
      <c r="E152" s="175" t="s">
        <v>13</v>
      </c>
      <c r="F152" s="104" t="s">
        <v>185</v>
      </c>
      <c r="G152" s="104" t="s">
        <v>186</v>
      </c>
      <c r="H152" s="175" t="s">
        <v>13</v>
      </c>
    </row>
    <row r="153" spans="1:18" s="1" customFormat="1" ht="15.55" x14ac:dyDescent="0.3">
      <c r="A153" s="4">
        <v>1</v>
      </c>
      <c r="B153" s="64" t="s">
        <v>260</v>
      </c>
      <c r="C153" s="170">
        <v>30</v>
      </c>
      <c r="D153" s="170">
        <v>63</v>
      </c>
      <c r="E153" s="207">
        <f>C153+D153</f>
        <v>93</v>
      </c>
      <c r="F153" s="170">
        <v>49.69</v>
      </c>
      <c r="G153" s="170">
        <v>379.20294200000001</v>
      </c>
      <c r="H153" s="207">
        <f>F153+G153</f>
        <v>428.89294200000001</v>
      </c>
    </row>
    <row r="154" spans="1:18" ht="15.55" x14ac:dyDescent="0.3">
      <c r="A154" s="4">
        <v>2</v>
      </c>
      <c r="B154" s="64" t="s">
        <v>261</v>
      </c>
      <c r="C154" s="170">
        <v>4</v>
      </c>
      <c r="D154" s="170">
        <v>6</v>
      </c>
      <c r="E154" s="207">
        <f t="shared" ref="E154:E156" si="14">C154+D154</f>
        <v>10</v>
      </c>
      <c r="F154" s="170">
        <v>5.6159999999999997</v>
      </c>
      <c r="G154" s="170">
        <v>6.82</v>
      </c>
      <c r="H154" s="207">
        <f t="shared" ref="H154:H156" si="15">F154+G154</f>
        <v>12.436</v>
      </c>
    </row>
    <row r="155" spans="1:18" ht="15.55" x14ac:dyDescent="0.3">
      <c r="A155" s="4">
        <v>3</v>
      </c>
      <c r="B155" s="78" t="s">
        <v>199</v>
      </c>
      <c r="C155" s="170">
        <v>0</v>
      </c>
      <c r="D155" s="148">
        <v>0</v>
      </c>
      <c r="E155" s="207">
        <f t="shared" si="14"/>
        <v>0</v>
      </c>
      <c r="F155" s="170">
        <v>0</v>
      </c>
      <c r="G155" s="148">
        <v>0</v>
      </c>
      <c r="H155" s="207">
        <f t="shared" si="15"/>
        <v>0</v>
      </c>
    </row>
    <row r="156" spans="1:18" ht="15.55" x14ac:dyDescent="0.3">
      <c r="A156" s="14"/>
      <c r="B156" s="62" t="s">
        <v>13</v>
      </c>
      <c r="C156" s="55">
        <f>SUM(C153:C155)</f>
        <v>34</v>
      </c>
      <c r="D156" s="55">
        <f t="shared" ref="D156:G156" si="16">SUM(D153:D155)</f>
        <v>69</v>
      </c>
      <c r="E156" s="55">
        <f t="shared" si="14"/>
        <v>103</v>
      </c>
      <c r="F156" s="55">
        <f t="shared" si="16"/>
        <v>55.305999999999997</v>
      </c>
      <c r="G156" s="55">
        <f t="shared" si="16"/>
        <v>386.022942</v>
      </c>
      <c r="H156" s="55">
        <f t="shared" si="15"/>
        <v>441.32894199999998</v>
      </c>
    </row>
    <row r="165" ht="29.25" customHeight="1" x14ac:dyDescent="0.3"/>
    <row r="166" ht="36" customHeight="1" x14ac:dyDescent="0.3"/>
  </sheetData>
  <sheetProtection password="C8A9" sheet="1" objects="1" scenarios="1" selectLockedCells="1"/>
  <mergeCells count="148">
    <mergeCell ref="A27:U27"/>
    <mergeCell ref="A28:U28"/>
    <mergeCell ref="B128:E128"/>
    <mergeCell ref="B126:E126"/>
    <mergeCell ref="C150:E151"/>
    <mergeCell ref="F150:H151"/>
    <mergeCell ref="A149:H149"/>
    <mergeCell ref="A148:H148"/>
    <mergeCell ref="K30:K31"/>
    <mergeCell ref="B114:E114"/>
    <mergeCell ref="B115:E115"/>
    <mergeCell ref="B116:E116"/>
    <mergeCell ref="B107:E107"/>
    <mergeCell ref="B108:E108"/>
    <mergeCell ref="B109:E109"/>
    <mergeCell ref="B110:E110"/>
    <mergeCell ref="B111:E111"/>
    <mergeCell ref="B127:E127"/>
    <mergeCell ref="B129:E129"/>
    <mergeCell ref="B130:E130"/>
    <mergeCell ref="B131:E131"/>
    <mergeCell ref="B122:E122"/>
    <mergeCell ref="B123:E123"/>
    <mergeCell ref="B124:E124"/>
    <mergeCell ref="B145:E145"/>
    <mergeCell ref="B137:E137"/>
    <mergeCell ref="B138:E138"/>
    <mergeCell ref="B139:E139"/>
    <mergeCell ref="B140:E140"/>
    <mergeCell ref="B141:E141"/>
    <mergeCell ref="B143:E143"/>
    <mergeCell ref="B142:E142"/>
    <mergeCell ref="B144:E144"/>
    <mergeCell ref="B117:E117"/>
    <mergeCell ref="B118:E118"/>
    <mergeCell ref="B119:E119"/>
    <mergeCell ref="B120:E120"/>
    <mergeCell ref="B121:E121"/>
    <mergeCell ref="B136:E136"/>
    <mergeCell ref="B132:E132"/>
    <mergeCell ref="B133:E133"/>
    <mergeCell ref="B134:E134"/>
    <mergeCell ref="B135:E135"/>
    <mergeCell ref="B112:E112"/>
    <mergeCell ref="B105:E105"/>
    <mergeCell ref="B106:E106"/>
    <mergeCell ref="B113:E113"/>
    <mergeCell ref="B125:E125"/>
    <mergeCell ref="A1:T1"/>
    <mergeCell ref="E30:F30"/>
    <mergeCell ref="G30:H30"/>
    <mergeCell ref="I30:J30"/>
    <mergeCell ref="C8:D8"/>
    <mergeCell ref="A29:A31"/>
    <mergeCell ref="A8:A9"/>
    <mergeCell ref="A48:A49"/>
    <mergeCell ref="B62:E62"/>
    <mergeCell ref="B54:E54"/>
    <mergeCell ref="B55:E55"/>
    <mergeCell ref="B56:E56"/>
    <mergeCell ref="B57:E57"/>
    <mergeCell ref="B58:E58"/>
    <mergeCell ref="B59:E59"/>
    <mergeCell ref="B50:E50"/>
    <mergeCell ref="B51:E51"/>
    <mergeCell ref="A6:M6"/>
    <mergeCell ref="L7:M7"/>
    <mergeCell ref="A4:B4"/>
    <mergeCell ref="O47:P47"/>
    <mergeCell ref="E8:E9"/>
    <mergeCell ref="F8:G8"/>
    <mergeCell ref="A150:A152"/>
    <mergeCell ref="B150:B152"/>
    <mergeCell ref="B60:E60"/>
    <mergeCell ref="B48:E49"/>
    <mergeCell ref="F48:G48"/>
    <mergeCell ref="B52:E52"/>
    <mergeCell ref="B53:E53"/>
    <mergeCell ref="B61:E61"/>
    <mergeCell ref="A67:A68"/>
    <mergeCell ref="B76:E76"/>
    <mergeCell ref="B77:E77"/>
    <mergeCell ref="B78:E78"/>
    <mergeCell ref="B79:E79"/>
    <mergeCell ref="B70:E70"/>
    <mergeCell ref="B71:E71"/>
    <mergeCell ref="B90:E90"/>
    <mergeCell ref="B91:E91"/>
    <mergeCell ref="B92:E92"/>
    <mergeCell ref="B95:E95"/>
    <mergeCell ref="B94:E94"/>
    <mergeCell ref="A100:A101"/>
    <mergeCell ref="B67:E68"/>
    <mergeCell ref="B74:E74"/>
    <mergeCell ref="B85:E85"/>
    <mergeCell ref="T29:T31"/>
    <mergeCell ref="U29:U31"/>
    <mergeCell ref="P29:S30"/>
    <mergeCell ref="N29:O29"/>
    <mergeCell ref="H67:H68"/>
    <mergeCell ref="O67:O68"/>
    <mergeCell ref="P67:P68"/>
    <mergeCell ref="H48:H49"/>
    <mergeCell ref="O48:O49"/>
    <mergeCell ref="P48:P49"/>
    <mergeCell ref="I48:J48"/>
    <mergeCell ref="K48:N48"/>
    <mergeCell ref="I67:J67"/>
    <mergeCell ref="K67:N67"/>
    <mergeCell ref="A65:P65"/>
    <mergeCell ref="F67:G67"/>
    <mergeCell ref="A46:P46"/>
    <mergeCell ref="C29:L29"/>
    <mergeCell ref="L30:L31"/>
    <mergeCell ref="A98:P98"/>
    <mergeCell ref="H100:H101"/>
    <mergeCell ref="I100:J100"/>
    <mergeCell ref="K100:N100"/>
    <mergeCell ref="O100:O101"/>
    <mergeCell ref="P100:P101"/>
    <mergeCell ref="O99:P99"/>
    <mergeCell ref="O66:P66"/>
    <mergeCell ref="C30:D30"/>
    <mergeCell ref="M29:M31"/>
    <mergeCell ref="B102:E102"/>
    <mergeCell ref="B103:E103"/>
    <mergeCell ref="B104:E104"/>
    <mergeCell ref="H8:K8"/>
    <mergeCell ref="L8:L9"/>
    <mergeCell ref="M8:M9"/>
    <mergeCell ref="B73:E73"/>
    <mergeCell ref="B8:B9"/>
    <mergeCell ref="B29:B31"/>
    <mergeCell ref="B93:E93"/>
    <mergeCell ref="B72:E72"/>
    <mergeCell ref="B69:E69"/>
    <mergeCell ref="B82:E82"/>
    <mergeCell ref="B83:E83"/>
    <mergeCell ref="B84:E84"/>
    <mergeCell ref="B75:E75"/>
    <mergeCell ref="B80:E80"/>
    <mergeCell ref="B81:E81"/>
    <mergeCell ref="B86:E86"/>
    <mergeCell ref="B87:E87"/>
    <mergeCell ref="B88:E88"/>
    <mergeCell ref="B89:E89"/>
    <mergeCell ref="B100:E101"/>
    <mergeCell ref="F100:G100"/>
  </mergeCells>
  <pageMargins left="0.45" right="0.17" top="0.83" bottom="0.75" header="0.23250000000000001" footer="0.3"/>
  <pageSetup paperSize="5" scale="47" orientation="landscape" r:id="rId1"/>
  <headerFooter>
    <oddHeader>&amp;L&amp;"Times New Roman,Regular"Quarterly Report on Green Banking Activities United Finance Limited July-September' 2023</oddHeader>
    <oddFooter>&amp;L&amp;D&amp;R&amp;"Times New Roman,Regular"
(Signature &amp; Seal)Head of Sustainable Finance Unit</oddFooter>
    <evenHeader>&amp;L&amp;"Times New Roman,Regular"Quarterly Report on Green Banking Activities United Finance Limited October-December, 2021</evenHeader>
    <evenFooter>&amp;L&amp;D&amp;R&amp;"Times New Roman,Regular"&amp;G
(Signature &amp; Seal)Head of Sustainable Finance Unit</evenFooter>
    <firstHeader>&amp;L&amp;"Times New Roman,Regular"Quarterly Progress Report on Green Banking Activities (Name of the Banks) January-March/April-June/July-September/October-December20--</firstHeader>
  </headerFooter>
  <rowBreaks count="2" manualBreakCount="2">
    <brk id="45" max="20" man="1"/>
    <brk id="95"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view="pageBreakPreview" zoomScaleNormal="100" zoomScaleSheetLayoutView="100" workbookViewId="0">
      <selection sqref="A1:U34"/>
    </sheetView>
  </sheetViews>
  <sheetFormatPr defaultRowHeight="14.4" x14ac:dyDescent="0.3"/>
  <cols>
    <col min="2" max="2" width="52.296875" customWidth="1"/>
    <col min="3" max="3" width="12.296875" customWidth="1"/>
    <col min="5" max="5" width="13.296875" customWidth="1"/>
    <col min="12" max="12" width="11.09765625" customWidth="1"/>
    <col min="13" max="13" width="13.69921875" customWidth="1"/>
  </cols>
  <sheetData>
    <row r="1" spans="1:13" ht="15.55" x14ac:dyDescent="0.3">
      <c r="A1" s="322" t="s">
        <v>326</v>
      </c>
      <c r="B1" s="322"/>
      <c r="C1" s="7" t="str">
        <f>'Green Banking'!C3</f>
        <v>United Finance Limited</v>
      </c>
    </row>
    <row r="2" spans="1:13" ht="15.55" x14ac:dyDescent="0.3">
      <c r="A2" s="322" t="s">
        <v>14</v>
      </c>
      <c r="B2" s="322"/>
      <c r="C2" s="7" t="str">
        <f>'Green Banking'!C4</f>
        <v>Q3</v>
      </c>
    </row>
    <row r="4" spans="1:13" ht="17.75" x14ac:dyDescent="0.35">
      <c r="A4" s="379" t="s">
        <v>313</v>
      </c>
      <c r="B4" s="379"/>
      <c r="C4" s="379"/>
      <c r="D4" s="379"/>
      <c r="E4" s="379"/>
      <c r="F4" s="379"/>
      <c r="G4" s="379"/>
      <c r="H4" s="379"/>
      <c r="I4" s="379"/>
      <c r="J4" s="379"/>
      <c r="K4" s="379"/>
      <c r="L4" s="379"/>
      <c r="M4" s="379"/>
    </row>
    <row r="6" spans="1:13" ht="15.55" x14ac:dyDescent="0.3">
      <c r="L6" s="346" t="s">
        <v>284</v>
      </c>
      <c r="M6" s="346"/>
    </row>
    <row r="7" spans="1:13" s="35" customFormat="1" ht="15.8" customHeight="1" x14ac:dyDescent="0.3">
      <c r="A7" s="325" t="s">
        <v>0</v>
      </c>
      <c r="B7" s="325" t="s">
        <v>1</v>
      </c>
      <c r="C7" s="326" t="s">
        <v>51</v>
      </c>
      <c r="D7" s="326"/>
      <c r="E7" s="325" t="s">
        <v>52</v>
      </c>
      <c r="F7" s="326" t="s">
        <v>58</v>
      </c>
      <c r="G7" s="326"/>
      <c r="H7" s="326" t="s">
        <v>57</v>
      </c>
      <c r="I7" s="326"/>
      <c r="J7" s="326"/>
      <c r="K7" s="326"/>
      <c r="L7" s="325" t="s">
        <v>125</v>
      </c>
      <c r="M7" s="325" t="s">
        <v>126</v>
      </c>
    </row>
    <row r="8" spans="1:13" s="35" customFormat="1" ht="32.299999999999997" customHeight="1" x14ac:dyDescent="0.3">
      <c r="A8" s="325"/>
      <c r="B8" s="325"/>
      <c r="C8" s="104" t="s">
        <v>56</v>
      </c>
      <c r="D8" s="104" t="s">
        <v>54</v>
      </c>
      <c r="E8" s="325"/>
      <c r="F8" s="85" t="s">
        <v>59</v>
      </c>
      <c r="G8" s="85" t="s">
        <v>60</v>
      </c>
      <c r="H8" s="104" t="s">
        <v>48</v>
      </c>
      <c r="I8" s="85" t="s">
        <v>49</v>
      </c>
      <c r="J8" s="85" t="s">
        <v>55</v>
      </c>
      <c r="K8" s="85" t="s">
        <v>13</v>
      </c>
      <c r="L8" s="325"/>
      <c r="M8" s="325"/>
    </row>
    <row r="9" spans="1:13" ht="15.55" x14ac:dyDescent="0.3">
      <c r="A9" s="3" t="s">
        <v>100</v>
      </c>
      <c r="B9" s="90" t="s">
        <v>24</v>
      </c>
      <c r="C9" s="2">
        <f>'SLF Format'!C17</f>
        <v>79</v>
      </c>
      <c r="D9" s="2">
        <f>'SLF Format'!D17</f>
        <v>262.30150000000003</v>
      </c>
      <c r="E9" s="2">
        <f>'SLF Format'!E17</f>
        <v>1735.6449341500006</v>
      </c>
      <c r="F9" s="2">
        <f>'SLF Format'!F17</f>
        <v>1677.1585169800001</v>
      </c>
      <c r="G9" s="2">
        <f>'SLF Format'!G17</f>
        <v>32.625627639999998</v>
      </c>
      <c r="H9" s="2">
        <f>'SLF Format'!H17</f>
        <v>15.87781397</v>
      </c>
      <c r="I9" s="2">
        <f>'SLF Format'!I17</f>
        <v>9.9829755599999999</v>
      </c>
      <c r="J9" s="2">
        <f>'SLF Format'!J17</f>
        <v>0</v>
      </c>
      <c r="K9" s="2">
        <f>'SLF Format'!K17</f>
        <v>25.860789529999998</v>
      </c>
      <c r="L9" s="2">
        <f>'SLF Format'!L17</f>
        <v>325.32034073000005</v>
      </c>
      <c r="M9" s="2">
        <f>'SLF Format'!M17</f>
        <v>0</v>
      </c>
    </row>
    <row r="10" spans="1:13" ht="15.55" x14ac:dyDescent="0.3">
      <c r="A10" s="3" t="s">
        <v>46</v>
      </c>
      <c r="B10" s="90" t="s">
        <v>25</v>
      </c>
      <c r="C10" s="2">
        <f>'SLF Format'!C43+'SLF Format'!E43+'SLF Format'!G43+'SLF Format'!I43</f>
        <v>10</v>
      </c>
      <c r="D10" s="2">
        <f>'SLF Format'!D43+'SLF Format'!F43+'SLF Format'!H43+'SLF Format'!J43</f>
        <v>41.463999999999999</v>
      </c>
      <c r="E10" s="2">
        <f>'SLF Format'!M43</f>
        <v>1030.908298620001</v>
      </c>
      <c r="F10" s="2">
        <f>'SLF Format'!N43</f>
        <v>818.29661267999973</v>
      </c>
      <c r="G10" s="2">
        <f>'SLF Format'!O43</f>
        <v>0.2244611</v>
      </c>
      <c r="H10" s="2">
        <f>'SLF Format'!P43</f>
        <v>9.8484029100000008</v>
      </c>
      <c r="I10" s="2">
        <f>'SLF Format'!Q43</f>
        <v>69.729381430000004</v>
      </c>
      <c r="J10" s="2">
        <f>'SLF Format'!R43</f>
        <v>132.80944049999999</v>
      </c>
      <c r="K10" s="2">
        <f>'SLF Format'!S43</f>
        <v>212.38722483999999</v>
      </c>
      <c r="L10" s="2">
        <f>'SLF Format'!T43</f>
        <v>167.54117065</v>
      </c>
      <c r="M10" s="2">
        <f>'SLF Format'!U43</f>
        <v>0</v>
      </c>
    </row>
    <row r="11" spans="1:13" ht="15.55" x14ac:dyDescent="0.3">
      <c r="A11" s="3" t="s">
        <v>47</v>
      </c>
      <c r="B11" s="90" t="s">
        <v>34</v>
      </c>
      <c r="C11" s="2">
        <f>'SLF Format'!F61</f>
        <v>0</v>
      </c>
      <c r="D11" s="2">
        <f>'SLF Format'!G61</f>
        <v>0</v>
      </c>
      <c r="E11" s="2">
        <f>'SLF Format'!H61</f>
        <v>304.87720327</v>
      </c>
      <c r="F11" s="2">
        <f>'SLF Format'!I61</f>
        <v>304.54142253999999</v>
      </c>
      <c r="G11" s="2">
        <f>'SLF Format'!J61</f>
        <v>0.33578072999999997</v>
      </c>
      <c r="H11" s="2">
        <f>'SLF Format'!K61</f>
        <v>0</v>
      </c>
      <c r="I11" s="2">
        <f>'SLF Format'!L61</f>
        <v>0</v>
      </c>
      <c r="J11" s="2">
        <f>'SLF Format'!M61</f>
        <v>0</v>
      </c>
      <c r="K11" s="2">
        <f>'SLF Format'!N61</f>
        <v>0</v>
      </c>
      <c r="L11" s="2">
        <f>'SLF Format'!O61</f>
        <v>45.542628999999998</v>
      </c>
      <c r="M11" s="2">
        <f>'SLF Format'!P61</f>
        <v>0</v>
      </c>
    </row>
    <row r="12" spans="1:13" ht="31.05" x14ac:dyDescent="0.3">
      <c r="A12" s="4" t="s">
        <v>124</v>
      </c>
      <c r="B12" s="91" t="s">
        <v>273</v>
      </c>
      <c r="C12" s="2">
        <f>'SLF Format'!F95</f>
        <v>10</v>
      </c>
      <c r="D12" s="2">
        <f>'SLF Format'!G95</f>
        <v>125.247165</v>
      </c>
      <c r="E12" s="2">
        <f>'SLF Format'!H95</f>
        <v>149.16156240000001</v>
      </c>
      <c r="F12" s="2">
        <f>'SLF Format'!I95</f>
        <v>149.16156240000001</v>
      </c>
      <c r="G12" s="2">
        <f>'SLF Format'!J95</f>
        <v>0</v>
      </c>
      <c r="H12" s="2">
        <f>'SLF Format'!K95</f>
        <v>0</v>
      </c>
      <c r="I12" s="2">
        <f>'SLF Format'!L95</f>
        <v>0</v>
      </c>
      <c r="J12" s="2">
        <f>'SLF Format'!M95</f>
        <v>0</v>
      </c>
      <c r="K12" s="2">
        <f>'SLF Format'!N95</f>
        <v>0</v>
      </c>
      <c r="L12" s="2">
        <f>'SLF Format'!O95</f>
        <v>154.61469659999997</v>
      </c>
      <c r="M12" s="2">
        <f>'SLF Format'!P95</f>
        <v>0</v>
      </c>
    </row>
    <row r="13" spans="1:13" ht="15.55" x14ac:dyDescent="0.3">
      <c r="A13" s="4" t="s">
        <v>275</v>
      </c>
      <c r="B13" s="92" t="s">
        <v>274</v>
      </c>
      <c r="C13" s="2">
        <f>'SLF Format'!F145</f>
        <v>4</v>
      </c>
      <c r="D13" s="2">
        <f>'SLF Format'!G145</f>
        <v>12.316276999999999</v>
      </c>
      <c r="E13" s="2">
        <f>'SLF Format'!H145</f>
        <v>366.21507689000003</v>
      </c>
      <c r="F13" s="2">
        <f>'SLF Format'!I145</f>
        <v>348.54492337000005</v>
      </c>
      <c r="G13" s="2">
        <f>'SLF Format'!J145</f>
        <v>11.801734709999998</v>
      </c>
      <c r="H13" s="2">
        <f>'SLF Format'!K145</f>
        <v>5.5122757400000006</v>
      </c>
      <c r="I13" s="2">
        <f>'SLF Format'!L145</f>
        <v>0.35614307000000001</v>
      </c>
      <c r="J13" s="2">
        <f>'SLF Format'!M145</f>
        <v>0</v>
      </c>
      <c r="K13" s="2">
        <f>'SLF Format'!N145</f>
        <v>5.8684188100000005</v>
      </c>
      <c r="L13" s="2">
        <f>'SLF Format'!O145</f>
        <v>90.108421520000007</v>
      </c>
      <c r="M13" s="2">
        <f>'SLF Format'!P145</f>
        <v>0</v>
      </c>
    </row>
    <row r="14" spans="1:13" ht="15.55" x14ac:dyDescent="0.3">
      <c r="A14" s="14"/>
      <c r="B14" s="99" t="s">
        <v>276</v>
      </c>
      <c r="C14" s="14">
        <f>SUM(C9:C13)</f>
        <v>103</v>
      </c>
      <c r="D14" s="14">
        <f t="shared" ref="D14:M14" si="0">SUM(D9:D13)</f>
        <v>441.32894200000004</v>
      </c>
      <c r="E14" s="14">
        <f t="shared" si="0"/>
        <v>3586.8070753300017</v>
      </c>
      <c r="F14" s="14">
        <f t="shared" si="0"/>
        <v>3297.70303797</v>
      </c>
      <c r="G14" s="14">
        <f t="shared" si="0"/>
        <v>44.987604179999998</v>
      </c>
      <c r="H14" s="14">
        <f t="shared" si="0"/>
        <v>31.238492620000002</v>
      </c>
      <c r="I14" s="14">
        <f t="shared" si="0"/>
        <v>80.068500060000005</v>
      </c>
      <c r="J14" s="14">
        <f t="shared" si="0"/>
        <v>132.80944049999999</v>
      </c>
      <c r="K14" s="14">
        <f t="shared" si="0"/>
        <v>244.11643318</v>
      </c>
      <c r="L14" s="14">
        <f t="shared" si="0"/>
        <v>783.12725850000004</v>
      </c>
      <c r="M14" s="14">
        <f t="shared" si="0"/>
        <v>0</v>
      </c>
    </row>
    <row r="15" spans="1:13" ht="15.55" x14ac:dyDescent="0.3">
      <c r="A15" s="97" t="s">
        <v>127</v>
      </c>
      <c r="B15" s="1"/>
      <c r="C15" s="1"/>
      <c r="D15" s="1"/>
      <c r="E15" s="1"/>
      <c r="F15" s="1"/>
      <c r="G15" s="1"/>
      <c r="H15" s="1"/>
      <c r="I15" s="1"/>
      <c r="J15" s="1"/>
      <c r="K15" s="1"/>
      <c r="L15" s="1"/>
      <c r="M15" s="1"/>
    </row>
  </sheetData>
  <sheetProtection password="C8A9" sheet="1" objects="1" scenarios="1" selectLockedCells="1"/>
  <mergeCells count="12">
    <mergeCell ref="A1:B1"/>
    <mergeCell ref="A2:B2"/>
    <mergeCell ref="A4:M4"/>
    <mergeCell ref="H7:K7"/>
    <mergeCell ref="L7:L8"/>
    <mergeCell ref="M7:M8"/>
    <mergeCell ref="A7:A8"/>
    <mergeCell ref="B7:B8"/>
    <mergeCell ref="C7:D7"/>
    <mergeCell ref="E7:E8"/>
    <mergeCell ref="F7:G7"/>
    <mergeCell ref="L6:M6"/>
  </mergeCells>
  <pageMargins left="0.45" right="0.17" top="0.83" bottom="0.75" header="0.23250000000000001" footer="0.3"/>
  <pageSetup paperSize="5" scale="98" orientation="landscape" r:id="rId1"/>
  <headerFooter>
    <oddHeader>&amp;L&amp;"Times New Roman,Regular"Quarterly Report on Green Banking Activities United Finance Limited July-September' 2023</oddHeader>
    <oddFooter>&amp;L&amp;D&amp;R&amp;"Times New Roman,Regular"
(Signature &amp; Seal)Head of Sustainable Finance Unit</oddFooter>
    <evenHeader>&amp;L&amp;"Times New Roman,Regular"Quarterly Report on Green Banking Activities United Finance Limited October-December, 2021</evenHeader>
    <evenFooter>&amp;L&amp;D&amp;R&amp;"Times New Roman,Regular"&amp;G
(Signature &amp; Seal)Head of Sustainable Finance Unit</evenFooter>
    <firstHeader>&amp;L&amp;"Times New Roman,Regular"Quarterly Progress Report on Green Banking Activities (Name of the Banks) January-March/April-June/July-September/October-December20--</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showGridLines="0" tabSelected="1" view="pageBreakPreview" zoomScaleNormal="100" zoomScaleSheetLayoutView="100" workbookViewId="0">
      <selection activeCell="B13" sqref="B13:L13"/>
    </sheetView>
  </sheetViews>
  <sheetFormatPr defaultRowHeight="14.4" x14ac:dyDescent="0.3"/>
  <cols>
    <col min="2" max="2" width="9" customWidth="1"/>
    <col min="6" max="6" width="12.3984375" customWidth="1"/>
    <col min="7" max="7" width="11.69921875" customWidth="1"/>
  </cols>
  <sheetData>
    <row r="1" spans="1:21" ht="15.55" x14ac:dyDescent="0.3">
      <c r="A1" s="381" t="s">
        <v>326</v>
      </c>
      <c r="B1" s="381"/>
      <c r="C1" s="381"/>
      <c r="D1" s="7" t="str">
        <f>'Green Banking'!C3</f>
        <v>United Finance Limited</v>
      </c>
    </row>
    <row r="2" spans="1:21" ht="15.55" x14ac:dyDescent="0.3">
      <c r="A2" s="381" t="s">
        <v>14</v>
      </c>
      <c r="B2" s="381"/>
      <c r="C2" s="381"/>
      <c r="D2" s="7" t="str">
        <f>'Green Banking'!C4</f>
        <v>Q3</v>
      </c>
    </row>
    <row r="4" spans="1:21" ht="17.2" x14ac:dyDescent="0.3">
      <c r="A4" s="382" t="s">
        <v>310</v>
      </c>
      <c r="B4" s="382"/>
      <c r="C4" s="382"/>
      <c r="D4" s="382"/>
      <c r="E4" s="382"/>
      <c r="F4" s="382"/>
      <c r="G4" s="382"/>
      <c r="H4" s="382"/>
      <c r="I4" s="382"/>
      <c r="J4" s="382"/>
      <c r="K4" s="382"/>
      <c r="L4" s="382"/>
      <c r="M4" s="382"/>
    </row>
    <row r="6" spans="1:21" ht="32.299999999999997" customHeight="1" x14ac:dyDescent="0.3">
      <c r="A6" s="223">
        <v>1</v>
      </c>
      <c r="B6" s="380" t="s">
        <v>297</v>
      </c>
      <c r="C6" s="380"/>
      <c r="D6" s="380"/>
      <c r="E6" s="380"/>
      <c r="F6" s="380"/>
      <c r="G6" s="380"/>
      <c r="H6" s="380"/>
      <c r="I6" s="380"/>
      <c r="J6" s="380"/>
      <c r="K6" s="380"/>
      <c r="L6" s="380"/>
      <c r="M6" s="222" t="s">
        <v>246</v>
      </c>
      <c r="U6" s="45"/>
    </row>
    <row r="7" spans="1:21" ht="34.5" customHeight="1" x14ac:dyDescent="0.3">
      <c r="A7" s="223">
        <v>2</v>
      </c>
      <c r="B7" s="380" t="s">
        <v>298</v>
      </c>
      <c r="C7" s="380"/>
      <c r="D7" s="380"/>
      <c r="E7" s="380"/>
      <c r="F7" s="380"/>
      <c r="G7" s="380"/>
      <c r="H7" s="380"/>
      <c r="I7" s="380"/>
      <c r="J7" s="380"/>
      <c r="K7" s="380"/>
      <c r="L7" s="380"/>
      <c r="M7" s="222" t="s">
        <v>246</v>
      </c>
      <c r="U7" s="45"/>
    </row>
    <row r="8" spans="1:21" ht="32.950000000000003" customHeight="1" x14ac:dyDescent="0.3">
      <c r="A8" s="223">
        <v>3</v>
      </c>
      <c r="B8" s="380" t="s">
        <v>299</v>
      </c>
      <c r="C8" s="380"/>
      <c r="D8" s="380"/>
      <c r="E8" s="380"/>
      <c r="F8" s="380"/>
      <c r="G8" s="380"/>
      <c r="H8" s="380"/>
      <c r="I8" s="380"/>
      <c r="J8" s="380"/>
      <c r="K8" s="380"/>
      <c r="L8" s="380"/>
      <c r="M8" s="222" t="s">
        <v>246</v>
      </c>
      <c r="U8" s="45"/>
    </row>
    <row r="9" spans="1:21" ht="31.75" customHeight="1" x14ac:dyDescent="0.3">
      <c r="A9" s="223">
        <v>4</v>
      </c>
      <c r="B9" s="380" t="s">
        <v>300</v>
      </c>
      <c r="C9" s="380"/>
      <c r="D9" s="380"/>
      <c r="E9" s="380"/>
      <c r="F9" s="380"/>
      <c r="G9" s="380"/>
      <c r="H9" s="380"/>
      <c r="I9" s="380"/>
      <c r="J9" s="380"/>
      <c r="K9" s="380"/>
      <c r="L9" s="380"/>
      <c r="M9" s="222" t="s">
        <v>246</v>
      </c>
      <c r="T9" s="46"/>
      <c r="U9" s="45"/>
    </row>
    <row r="10" spans="1:21" ht="15.8" customHeight="1" x14ac:dyDescent="0.3">
      <c r="A10" s="223">
        <v>5</v>
      </c>
      <c r="B10" s="380" t="s">
        <v>301</v>
      </c>
      <c r="C10" s="380"/>
      <c r="D10" s="380"/>
      <c r="E10" s="380"/>
      <c r="F10" s="380"/>
      <c r="G10" s="380"/>
      <c r="H10" s="380"/>
      <c r="I10" s="380"/>
      <c r="J10" s="380"/>
      <c r="K10" s="380"/>
      <c r="L10" s="380"/>
      <c r="M10" s="222" t="s">
        <v>246</v>
      </c>
      <c r="T10" s="46"/>
      <c r="U10" s="45"/>
    </row>
    <row r="11" spans="1:21" ht="15.8" customHeight="1" x14ac:dyDescent="0.3">
      <c r="A11" s="223">
        <v>6</v>
      </c>
      <c r="B11" s="380" t="s">
        <v>302</v>
      </c>
      <c r="C11" s="380"/>
      <c r="D11" s="380"/>
      <c r="E11" s="380"/>
      <c r="F11" s="380"/>
      <c r="G11" s="380"/>
      <c r="H11" s="380"/>
      <c r="I11" s="380"/>
      <c r="J11" s="380"/>
      <c r="K11" s="380"/>
      <c r="L11" s="380"/>
      <c r="M11" s="222" t="s">
        <v>246</v>
      </c>
      <c r="U11" s="45"/>
    </row>
    <row r="12" spans="1:21" ht="15.8" customHeight="1" x14ac:dyDescent="0.3">
      <c r="A12" s="223">
        <v>7</v>
      </c>
      <c r="B12" s="380" t="s">
        <v>303</v>
      </c>
      <c r="C12" s="380"/>
      <c r="D12" s="380"/>
      <c r="E12" s="380"/>
      <c r="F12" s="380"/>
      <c r="G12" s="380"/>
      <c r="H12" s="380"/>
      <c r="I12" s="380"/>
      <c r="J12" s="380"/>
      <c r="K12" s="380"/>
      <c r="L12" s="380"/>
      <c r="M12" s="222" t="s">
        <v>246</v>
      </c>
      <c r="O12" s="47"/>
      <c r="U12" s="45"/>
    </row>
    <row r="13" spans="1:21" ht="35.450000000000003" customHeight="1" x14ac:dyDescent="0.3">
      <c r="A13" s="223">
        <v>8</v>
      </c>
      <c r="B13" s="380" t="s">
        <v>304</v>
      </c>
      <c r="C13" s="380"/>
      <c r="D13" s="380"/>
      <c r="E13" s="380"/>
      <c r="F13" s="380"/>
      <c r="G13" s="380"/>
      <c r="H13" s="380"/>
      <c r="I13" s="380"/>
      <c r="J13" s="380"/>
      <c r="K13" s="380"/>
      <c r="L13" s="380"/>
      <c r="M13" s="222" t="s">
        <v>246</v>
      </c>
      <c r="U13" s="45"/>
    </row>
    <row r="14" spans="1:21" ht="34.5" customHeight="1" x14ac:dyDescent="0.3">
      <c r="A14" s="223">
        <v>9</v>
      </c>
      <c r="B14" s="380" t="s">
        <v>305</v>
      </c>
      <c r="C14" s="380"/>
      <c r="D14" s="380"/>
      <c r="E14" s="380"/>
      <c r="F14" s="380"/>
      <c r="G14" s="380"/>
      <c r="H14" s="380"/>
      <c r="I14" s="380"/>
      <c r="J14" s="380"/>
      <c r="K14" s="380"/>
      <c r="L14" s="380"/>
      <c r="M14" s="222" t="s">
        <v>246</v>
      </c>
      <c r="U14" s="45"/>
    </row>
    <row r="15" spans="1:21" ht="36" customHeight="1" x14ac:dyDescent="0.3">
      <c r="A15" s="223">
        <v>10</v>
      </c>
      <c r="B15" s="380" t="s">
        <v>306</v>
      </c>
      <c r="C15" s="380"/>
      <c r="D15" s="380"/>
      <c r="E15" s="380"/>
      <c r="F15" s="380"/>
      <c r="G15" s="380"/>
      <c r="H15" s="380"/>
      <c r="I15" s="380"/>
      <c r="J15" s="380"/>
      <c r="K15" s="380"/>
      <c r="L15" s="380"/>
      <c r="M15" s="222" t="s">
        <v>246</v>
      </c>
      <c r="U15" s="45"/>
    </row>
    <row r="16" spans="1:21" ht="15.8" customHeight="1" x14ac:dyDescent="0.3">
      <c r="A16" s="223">
        <v>11</v>
      </c>
      <c r="B16" s="380" t="s">
        <v>307</v>
      </c>
      <c r="C16" s="380"/>
      <c r="D16" s="380"/>
      <c r="E16" s="380"/>
      <c r="F16" s="380"/>
      <c r="G16" s="380"/>
      <c r="H16" s="380"/>
      <c r="I16" s="380"/>
      <c r="J16" s="380"/>
      <c r="K16" s="380"/>
      <c r="L16" s="380"/>
      <c r="M16" s="222" t="s">
        <v>246</v>
      </c>
      <c r="U16" s="45"/>
    </row>
    <row r="17" spans="1:21" ht="33.799999999999997" customHeight="1" x14ac:dyDescent="0.3">
      <c r="A17" s="223">
        <v>12</v>
      </c>
      <c r="B17" s="380" t="s">
        <v>308</v>
      </c>
      <c r="C17" s="380"/>
      <c r="D17" s="380"/>
      <c r="E17" s="380"/>
      <c r="F17" s="380"/>
      <c r="G17" s="380"/>
      <c r="H17" s="380"/>
      <c r="I17" s="380"/>
      <c r="J17" s="380"/>
      <c r="K17" s="380"/>
      <c r="L17" s="380"/>
      <c r="M17" s="222" t="s">
        <v>246</v>
      </c>
      <c r="U17" s="45"/>
    </row>
    <row r="18" spans="1:21" ht="15.8" customHeight="1" x14ac:dyDescent="0.3">
      <c r="A18" s="223">
        <v>13</v>
      </c>
      <c r="B18" s="380" t="s">
        <v>309</v>
      </c>
      <c r="C18" s="380"/>
      <c r="D18" s="380"/>
      <c r="E18" s="380"/>
      <c r="F18" s="380"/>
      <c r="G18" s="380"/>
      <c r="H18" s="380"/>
      <c r="I18" s="380"/>
      <c r="J18" s="380"/>
      <c r="K18" s="380"/>
      <c r="L18" s="380"/>
      <c r="M18" s="222" t="s">
        <v>246</v>
      </c>
      <c r="U18" s="45"/>
    </row>
    <row r="19" spans="1:21" x14ac:dyDescent="0.3">
      <c r="A19" s="81"/>
      <c r="B19" s="81"/>
      <c r="C19" s="81"/>
      <c r="D19" s="81"/>
      <c r="E19" s="81"/>
      <c r="F19" s="81"/>
      <c r="G19" s="81"/>
      <c r="H19" s="81"/>
      <c r="I19" s="81"/>
      <c r="J19" s="81"/>
      <c r="K19" s="81"/>
      <c r="L19" s="81"/>
      <c r="U19" s="45"/>
    </row>
    <row r="20" spans="1:21" x14ac:dyDescent="0.3">
      <c r="A20" s="81"/>
      <c r="B20" s="81"/>
      <c r="C20" s="81"/>
      <c r="D20" s="81"/>
      <c r="E20" s="81"/>
      <c r="F20" s="81"/>
      <c r="G20" s="81"/>
      <c r="H20" s="81"/>
      <c r="I20" s="81"/>
      <c r="J20" s="81"/>
      <c r="K20" s="81"/>
      <c r="L20" s="81"/>
      <c r="U20" s="45"/>
    </row>
    <row r="21" spans="1:21" x14ac:dyDescent="0.3">
      <c r="A21" s="81"/>
      <c r="B21" s="81"/>
      <c r="C21" s="81"/>
      <c r="D21" s="81"/>
      <c r="E21" s="81"/>
      <c r="F21" s="81"/>
      <c r="G21" s="81"/>
      <c r="H21" s="81"/>
      <c r="I21" s="81"/>
      <c r="J21" s="81"/>
      <c r="K21" s="81"/>
      <c r="L21" s="81"/>
      <c r="U21" s="45"/>
    </row>
    <row r="22" spans="1:21" x14ac:dyDescent="0.3">
      <c r="A22" s="81"/>
      <c r="B22" s="81"/>
      <c r="C22" s="81"/>
      <c r="D22" s="81"/>
      <c r="E22" s="81"/>
      <c r="F22" s="81"/>
      <c r="G22" s="81"/>
      <c r="H22" s="81"/>
      <c r="I22" s="81"/>
      <c r="J22" s="81"/>
      <c r="K22" s="81"/>
      <c r="L22" s="81"/>
      <c r="U22" s="45"/>
    </row>
    <row r="23" spans="1:21" x14ac:dyDescent="0.3">
      <c r="A23" s="81"/>
      <c r="B23" s="81"/>
      <c r="C23" s="81"/>
      <c r="D23" s="81"/>
      <c r="E23" s="81"/>
      <c r="F23" s="81"/>
      <c r="G23" s="81"/>
      <c r="H23" s="81"/>
      <c r="I23" s="81"/>
      <c r="J23" s="81"/>
      <c r="K23" s="81"/>
      <c r="L23" s="81"/>
      <c r="U23" s="45"/>
    </row>
    <row r="24" spans="1:21" x14ac:dyDescent="0.3">
      <c r="A24" s="81"/>
      <c r="B24" s="81"/>
      <c r="C24" s="81"/>
      <c r="D24" s="81"/>
      <c r="E24" s="81"/>
      <c r="F24" s="81"/>
      <c r="G24" s="81"/>
      <c r="H24" s="81"/>
      <c r="I24" s="81"/>
      <c r="J24" s="81"/>
      <c r="K24" s="81"/>
      <c r="L24" s="81"/>
      <c r="U24" s="45"/>
    </row>
    <row r="25" spans="1:21" x14ac:dyDescent="0.3">
      <c r="A25" s="81"/>
      <c r="B25" s="81"/>
      <c r="C25" s="81"/>
      <c r="D25" s="81"/>
      <c r="E25" s="81"/>
      <c r="F25" s="81"/>
      <c r="G25" s="81"/>
      <c r="H25" s="81"/>
      <c r="I25" s="81"/>
      <c r="J25" s="81"/>
      <c r="K25" s="81"/>
      <c r="L25" s="81"/>
      <c r="U25" s="45"/>
    </row>
    <row r="26" spans="1:21" ht="36.700000000000003" customHeight="1" x14ac:dyDescent="0.3">
      <c r="A26" s="81"/>
      <c r="B26" s="81"/>
      <c r="C26" s="81"/>
      <c r="D26" s="81"/>
      <c r="E26" s="81"/>
      <c r="F26" s="81"/>
      <c r="G26" s="81"/>
      <c r="H26" s="81"/>
      <c r="I26" s="81"/>
      <c r="J26" s="81"/>
      <c r="K26" s="81"/>
      <c r="L26" s="81"/>
    </row>
    <row r="27" spans="1:21" ht="56.25" customHeight="1" x14ac:dyDescent="0.3">
      <c r="A27" s="81"/>
      <c r="B27" s="81"/>
      <c r="C27" s="81"/>
      <c r="D27" s="81"/>
      <c r="E27" s="81"/>
      <c r="F27" s="81"/>
      <c r="G27" s="81"/>
      <c r="H27" s="81"/>
      <c r="I27" s="81"/>
      <c r="J27" s="81"/>
      <c r="K27" s="81"/>
      <c r="L27" s="81"/>
    </row>
    <row r="28" spans="1:21" x14ac:dyDescent="0.3">
      <c r="A28" s="81"/>
      <c r="B28" s="81"/>
      <c r="C28" s="81"/>
      <c r="D28" s="81"/>
      <c r="E28" s="81"/>
      <c r="F28" s="81"/>
      <c r="G28" s="81"/>
      <c r="H28" s="81"/>
      <c r="I28" s="81"/>
      <c r="J28" s="81"/>
      <c r="K28" s="81"/>
      <c r="L28" s="81"/>
    </row>
    <row r="29" spans="1:21" x14ac:dyDescent="0.3">
      <c r="A29" s="81"/>
      <c r="B29" s="81"/>
      <c r="C29" s="81"/>
      <c r="D29" s="81"/>
      <c r="E29" s="81"/>
      <c r="F29" s="81"/>
      <c r="G29" s="81"/>
      <c r="H29" s="81"/>
      <c r="I29" s="81"/>
      <c r="J29" s="81"/>
      <c r="K29" s="81"/>
      <c r="L29" s="81"/>
    </row>
    <row r="30" spans="1:21" x14ac:dyDescent="0.3">
      <c r="A30" s="81"/>
      <c r="B30" s="81"/>
      <c r="C30" s="81"/>
      <c r="D30" s="81"/>
      <c r="E30" s="81"/>
      <c r="F30" s="81"/>
      <c r="G30" s="81"/>
      <c r="H30" s="81"/>
      <c r="I30" s="81"/>
      <c r="J30" s="81"/>
      <c r="K30" s="81"/>
      <c r="L30" s="81"/>
    </row>
    <row r="31" spans="1:21" x14ac:dyDescent="0.3">
      <c r="A31" s="81"/>
      <c r="B31" s="81"/>
      <c r="C31" s="81"/>
      <c r="D31" s="81"/>
      <c r="E31" s="81"/>
      <c r="F31" s="81"/>
      <c r="G31" s="81"/>
      <c r="H31" s="81"/>
      <c r="I31" s="81"/>
      <c r="J31" s="81"/>
      <c r="K31" s="81"/>
      <c r="L31" s="81"/>
    </row>
    <row r="32" spans="1:21" x14ac:dyDescent="0.3">
      <c r="A32" s="81"/>
      <c r="B32" s="81"/>
      <c r="C32" s="81"/>
      <c r="D32" s="81"/>
      <c r="E32" s="81"/>
      <c r="F32" s="81"/>
      <c r="G32" s="81"/>
      <c r="H32" s="81"/>
      <c r="I32" s="81"/>
      <c r="J32" s="81"/>
      <c r="K32" s="81"/>
      <c r="L32" s="81"/>
    </row>
    <row r="33" spans="1:12" x14ac:dyDescent="0.3">
      <c r="A33" s="81"/>
      <c r="B33" s="81"/>
      <c r="C33" s="81"/>
      <c r="D33" s="81"/>
      <c r="E33" s="81"/>
      <c r="F33" s="81"/>
      <c r="G33" s="81"/>
      <c r="H33" s="81"/>
      <c r="I33" s="81"/>
      <c r="J33" s="81"/>
      <c r="K33" s="81"/>
      <c r="L33" s="81"/>
    </row>
    <row r="34" spans="1:12" x14ac:dyDescent="0.3">
      <c r="A34" s="81"/>
      <c r="B34" s="81"/>
      <c r="C34" s="81"/>
      <c r="D34" s="81"/>
      <c r="E34" s="81"/>
      <c r="F34" s="81"/>
      <c r="G34" s="81"/>
      <c r="H34" s="81"/>
      <c r="I34" s="81"/>
      <c r="J34" s="81"/>
      <c r="K34" s="81"/>
      <c r="L34" s="81"/>
    </row>
    <row r="35" spans="1:12" x14ac:dyDescent="0.3">
      <c r="A35" s="81"/>
      <c r="B35" s="81"/>
      <c r="C35" s="81"/>
      <c r="D35" s="81"/>
      <c r="E35" s="81"/>
      <c r="F35" s="81"/>
      <c r="G35" s="81"/>
      <c r="H35" s="81"/>
      <c r="I35" s="81"/>
      <c r="J35" s="81"/>
      <c r="K35" s="81"/>
      <c r="L35" s="81"/>
    </row>
    <row r="36" spans="1:12" x14ac:dyDescent="0.3">
      <c r="A36" s="81"/>
      <c r="B36" s="81"/>
      <c r="C36" s="81"/>
      <c r="D36" s="81"/>
      <c r="E36" s="81"/>
      <c r="F36" s="81"/>
      <c r="G36" s="81"/>
      <c r="H36" s="81"/>
      <c r="I36" s="81"/>
      <c r="J36" s="81"/>
      <c r="K36" s="81"/>
      <c r="L36" s="81"/>
    </row>
    <row r="37" spans="1:12" x14ac:dyDescent="0.3">
      <c r="A37" s="81"/>
      <c r="B37" s="81"/>
      <c r="C37" s="81"/>
      <c r="D37" s="81"/>
      <c r="E37" s="81"/>
      <c r="F37" s="81"/>
      <c r="G37" s="81"/>
      <c r="H37" s="81"/>
      <c r="I37" s="81"/>
      <c r="J37" s="81"/>
      <c r="K37" s="81"/>
      <c r="L37" s="81"/>
    </row>
    <row r="38" spans="1:12" ht="36.700000000000003" customHeight="1" x14ac:dyDescent="0.3">
      <c r="A38" s="81"/>
      <c r="B38" s="81"/>
      <c r="C38" s="81"/>
      <c r="D38" s="81"/>
      <c r="E38" s="81"/>
      <c r="F38" s="81"/>
      <c r="G38" s="81"/>
      <c r="H38" s="81"/>
      <c r="I38" s="81"/>
      <c r="J38" s="81"/>
      <c r="K38" s="81"/>
      <c r="L38" s="81"/>
    </row>
    <row r="39" spans="1:12" ht="35.450000000000003" customHeight="1" x14ac:dyDescent="0.3">
      <c r="A39" s="81"/>
      <c r="B39" s="81"/>
      <c r="C39" s="81"/>
      <c r="D39" s="81"/>
      <c r="E39" s="81"/>
      <c r="F39" s="81"/>
      <c r="G39" s="81"/>
      <c r="H39" s="81"/>
      <c r="I39" s="81"/>
      <c r="J39" s="81"/>
      <c r="K39" s="81"/>
      <c r="L39" s="81"/>
    </row>
    <row r="40" spans="1:12" x14ac:dyDescent="0.3">
      <c r="A40" s="81"/>
      <c r="B40" s="81"/>
      <c r="C40" s="81"/>
      <c r="D40" s="81"/>
      <c r="E40" s="81"/>
      <c r="F40" s="81"/>
      <c r="G40" s="81"/>
      <c r="H40" s="81"/>
      <c r="I40" s="81"/>
      <c r="J40" s="81"/>
      <c r="K40" s="81"/>
      <c r="L40" s="81"/>
    </row>
    <row r="41" spans="1:12" x14ac:dyDescent="0.3">
      <c r="A41" s="81"/>
      <c r="B41" s="81"/>
      <c r="C41" s="81"/>
      <c r="D41" s="81"/>
      <c r="E41" s="81"/>
      <c r="F41" s="81"/>
      <c r="G41" s="81"/>
      <c r="H41" s="81"/>
      <c r="I41" s="81"/>
      <c r="J41" s="81"/>
      <c r="K41" s="81"/>
      <c r="L41" s="81"/>
    </row>
    <row r="42" spans="1:12" x14ac:dyDescent="0.3">
      <c r="A42" s="81"/>
      <c r="B42" s="81"/>
      <c r="C42" s="81"/>
      <c r="D42" s="81"/>
      <c r="E42" s="81"/>
      <c r="F42" s="81"/>
      <c r="G42" s="81"/>
      <c r="H42" s="81"/>
      <c r="I42" s="81"/>
      <c r="J42" s="81"/>
      <c r="K42" s="81"/>
      <c r="L42" s="81"/>
    </row>
    <row r="43" spans="1:12" x14ac:dyDescent="0.3">
      <c r="A43" s="81"/>
      <c r="B43" s="81"/>
      <c r="C43" s="81"/>
      <c r="D43" s="81"/>
      <c r="E43" s="81"/>
      <c r="F43" s="81"/>
      <c r="G43" s="81"/>
      <c r="H43" s="81"/>
      <c r="I43" s="81"/>
      <c r="J43" s="81"/>
      <c r="K43" s="81"/>
      <c r="L43" s="81"/>
    </row>
  </sheetData>
  <sheetProtection selectLockedCells="1"/>
  <mergeCells count="16">
    <mergeCell ref="B11:L11"/>
    <mergeCell ref="B17:L17"/>
    <mergeCell ref="B18:L18"/>
    <mergeCell ref="A1:C1"/>
    <mergeCell ref="A2:C2"/>
    <mergeCell ref="A4:M4"/>
    <mergeCell ref="B6:L6"/>
    <mergeCell ref="B7:L7"/>
    <mergeCell ref="B8:L8"/>
    <mergeCell ref="B9:L9"/>
    <mergeCell ref="B10:L10"/>
    <mergeCell ref="B12:L12"/>
    <mergeCell ref="B13:L13"/>
    <mergeCell ref="B14:L14"/>
    <mergeCell ref="B15:L15"/>
    <mergeCell ref="B16:L16"/>
  </mergeCells>
  <dataValidations count="2">
    <dataValidation type="list" allowBlank="1" showInputMessage="1" showErrorMessage="1" sqref="G30:G39 G17:G19 G21:G27 M6:M18">
      <formula1>$T$9:$T$10</formula1>
    </dataValidation>
    <dataValidation type="list" allowBlank="1" showInputMessage="1" showErrorMessage="1" sqref="G20">
      <formula1>$U$6:$U$25</formula1>
    </dataValidation>
  </dataValidations>
  <pageMargins left="0.45" right="0.17" top="0.83" bottom="0.75" header="0.23250000000000001" footer="0.3"/>
  <pageSetup paperSize="5" scale="93" orientation="landscape" r:id="rId1"/>
  <headerFooter>
    <oddHeader>&amp;L&amp;"Times New Roman,Regular"Quarterly Report on Green Banking Activities United Finance Limited July-September' 2023</oddHeader>
    <oddFooter>&amp;L&amp;D&amp;R&amp;"Times New Roman,Regular"
(Signature &amp; Seal)Head of Sustainable Finance Unit</oddFooter>
    <evenHeader>&amp;L&amp;"Times New Roman,Regular"Quarterly Report on Green Banking Activities United Finance Limited October-December, 2021</evenHeader>
    <evenFooter>&amp;L&amp;D&amp;R&amp;"Times New Roman,Regular"&amp;G
(Signature &amp; Seal)Head of Sustainable Finance Unit</evenFooter>
    <firstHeader>&amp;L&amp;"Times New Roman,Regular"Quarterly Progress Report on Green Banking Activities (Name of the Banks) January-March/April-June/July-September/October-December20--</firstHeader>
  </headerFooter>
  <rowBreaks count="1" manualBreakCount="1">
    <brk id="27"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 and Explanations</vt:lpstr>
      <vt:lpstr>Top Sheet SF</vt:lpstr>
      <vt:lpstr>Green Banking</vt:lpstr>
      <vt:lpstr>Summary GF</vt:lpstr>
      <vt:lpstr>SLF Format</vt:lpstr>
      <vt:lpstr>Summary SLF</vt:lpstr>
      <vt:lpstr>Qualitative</vt:lpstr>
      <vt:lpstr>'Green Banking'!Print_Area</vt:lpstr>
      <vt:lpstr>Qualitative!Print_Area</vt:lpstr>
      <vt:lpstr>'SLF Format'!Print_Area</vt:lpstr>
      <vt:lpstr>'Summary SLF'!Print_Area</vt:lpstr>
      <vt:lpstr>'Top Sheet SF'!Print_Area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2023-10-25T04:25:59Z</dcterms:modified>
</cp:coreProperties>
</file>